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20 - EMPRESARIAL 2 DE JULHO\2022 - PROAD 19460 - 2022 - Apoio à Fiscalização\2023 04 25 - Licitação Fracassada -  Revisão do PB\Orçamento - Rev 1\"/>
    </mc:Choice>
  </mc:AlternateContent>
  <bookViews>
    <workbookView xWindow="0" yWindow="0" windowWidth="24000" windowHeight="9735"/>
  </bookViews>
  <sheets>
    <sheet name="Orçamento Sintético" sheetId="1" r:id="rId1"/>
    <sheet name="Orçamento Analítico" sheetId="2" r:id="rId2"/>
    <sheet name="BDI " sheetId="3" r:id="rId3"/>
  </sheets>
  <externalReferences>
    <externalReference r:id="rId4"/>
  </externalReferences>
  <definedNames>
    <definedName name="A" localSheetId="2">#REF!</definedName>
    <definedName name="A">#REF!</definedName>
    <definedName name="aa">#REF!</definedName>
    <definedName name="ANEXO">#REF!</definedName>
    <definedName name="_xlnm.Print_Area" localSheetId="2">'BDI '!$A$1:$J$43</definedName>
    <definedName name="Comparação_com_a_Linha_de_Base" localSheetId="2">#REF!</definedName>
    <definedName name="Comparação_com_a_Linha_de_Base">#REF!</definedName>
    <definedName name="JR_PAGE_ANCHOR_1_1" localSheetId="2">#REF!</definedName>
    <definedName name="JR_PAGE_ANCHOR_1_1">#REF!</definedName>
    <definedName name="JR_PAGE_ANCHOR_9_1" localSheetId="2">#REF!</definedName>
    <definedName name="JR_PAGE_ANCHOR_9_1">#REF!</definedName>
    <definedName name="SERV">#REF!</definedName>
    <definedName name="_xlnm.Print_Titles" localSheetId="0">'[1]repeated header'!$4:$4</definedName>
    <definedName name="XXX">#REF!</definedName>
  </definedNames>
  <calcPr calcId="152511"/>
</workbook>
</file>

<file path=xl/calcChain.xml><?xml version="1.0" encoding="utf-8"?>
<calcChain xmlns="http://schemas.openxmlformats.org/spreadsheetml/2006/main">
  <c r="I31" i="3" l="1"/>
  <c r="D30" i="3"/>
  <c r="D29" i="3"/>
  <c r="D28" i="3"/>
  <c r="D33" i="3" s="1"/>
  <c r="D25" i="3"/>
  <c r="D40" i="3" s="1"/>
  <c r="D21" i="3"/>
  <c r="I25" i="1" l="1"/>
</calcChain>
</file>

<file path=xl/sharedStrings.xml><?xml version="1.0" encoding="utf-8"?>
<sst xmlns="http://schemas.openxmlformats.org/spreadsheetml/2006/main" count="708" uniqueCount="178">
  <si>
    <t>Obra</t>
  </si>
  <si>
    <t>Bancos</t>
  </si>
  <si>
    <t>B.D.I.</t>
  </si>
  <si>
    <t>Encargos Sociais</t>
  </si>
  <si>
    <t>Contratação de empresa especializada para apoio técnico-operacional à fiscalização da obra de reforma do Empresarial 2 de Julho R2</t>
  </si>
  <si>
    <t xml:space="preserve">SINAPI - 03/2023 - Bahia
ORSE - 01/2023 - Sergipe
</t>
  </si>
  <si>
    <t>28,13%</t>
  </si>
  <si>
    <t>Não Desonerado: 0,00%</t>
  </si>
  <si>
    <t>Orçamento Sintético</t>
  </si>
  <si>
    <t>Item</t>
  </si>
  <si>
    <t>Código</t>
  </si>
  <si>
    <t>Banco</t>
  </si>
  <si>
    <t>Descrição</t>
  </si>
  <si>
    <t>Und</t>
  </si>
  <si>
    <t>Quant.</t>
  </si>
  <si>
    <t xml:space="preserve"> 1 </t>
  </si>
  <si>
    <t>Fase 1 - Apoio Técnico-Operacional à Fiscalização no Acompanhamento da Obra</t>
  </si>
  <si>
    <t xml:space="preserve"> 1.1 </t>
  </si>
  <si>
    <t xml:space="preserve"> TRT5CONS01* </t>
  </si>
  <si>
    <t>Próprio</t>
  </si>
  <si>
    <t>Supervisão de equipe de apoio à Fiscalização e Acompanhamento da Obra</t>
  </si>
  <si>
    <t>MÊS</t>
  </si>
  <si>
    <t xml:space="preserve"> 1.2 </t>
  </si>
  <si>
    <t xml:space="preserve"> TRT5CONS02 </t>
  </si>
  <si>
    <t>Apoio Operacional à Fiscalização e Acompanhamento da Obra – Instalações Civis.</t>
  </si>
  <si>
    <t xml:space="preserve"> 1.3 </t>
  </si>
  <si>
    <t xml:space="preserve"> TRT5CONS03 </t>
  </si>
  <si>
    <t>Apoio Operacional à Fiscalização e Acompanhamento da Obra – Orçamentação e Cronograma da Obra.</t>
  </si>
  <si>
    <t xml:space="preserve"> 1.4 </t>
  </si>
  <si>
    <t xml:space="preserve"> TRT5CONS05 </t>
  </si>
  <si>
    <t>Apoio Operacional à Fiscalização e Acompanhamento da Obra – Instalação Elétrica Predial e Subestação Abrigada.</t>
  </si>
  <si>
    <t xml:space="preserve"> 1.5 </t>
  </si>
  <si>
    <t xml:space="preserve"> TRT5CONS06 </t>
  </si>
  <si>
    <t>Apoio Operacional à Fiscalização e Acompanhamento da Obra – Instalações de Sistema de Detecção e Alarme (SDAI), CFTV, Controle de Acesso, Sonorização e Acústica</t>
  </si>
  <si>
    <t xml:space="preserve"> 1.6 </t>
  </si>
  <si>
    <t xml:space="preserve"> TRT5CONS07 </t>
  </si>
  <si>
    <t>Apoio Operacional à Fiscalização e Acompanhamento da Obra – Instalação de Rede Lógica e Automação Predial</t>
  </si>
  <si>
    <t xml:space="preserve"> 1.7 </t>
  </si>
  <si>
    <t xml:space="preserve"> TRT5CONS12 </t>
  </si>
  <si>
    <t>Apoio Operacional à Fiscalização e Acompanhamento da Obra – Instalação de Sistema de Climatização.</t>
  </si>
  <si>
    <t xml:space="preserve"> 2 </t>
  </si>
  <si>
    <t>Consultoria Técnica Especializada - Elaboração de Laudos e Pareceres Técnicos</t>
  </si>
  <si>
    <t xml:space="preserve"> 2.1 </t>
  </si>
  <si>
    <t xml:space="preserve"> TRT5CONS13 </t>
  </si>
  <si>
    <t>Consultoria Técnica Especializada – Área: Arquitetura.</t>
  </si>
  <si>
    <t>H</t>
  </si>
  <si>
    <t xml:space="preserve"> 2.2 </t>
  </si>
  <si>
    <t xml:space="preserve"> TRT5CONS14 </t>
  </si>
  <si>
    <t>Consultoria Técnica Especializada – Área: Engenharia Civil.</t>
  </si>
  <si>
    <t xml:space="preserve"> 2.3 </t>
  </si>
  <si>
    <t xml:space="preserve"> TRT5CONS15 </t>
  </si>
  <si>
    <t>Consultoria Técnica Especializada – Área: Engenharia Elétrica.</t>
  </si>
  <si>
    <t xml:space="preserve"> 2.4 </t>
  </si>
  <si>
    <t xml:space="preserve"> TRT5CONS16 </t>
  </si>
  <si>
    <t>Consultoria Técnica Especializada – Área:  Engenharia Mecânica.</t>
  </si>
  <si>
    <t xml:space="preserve"> 3 </t>
  </si>
  <si>
    <t>Consultoria Técnica Especializada - Execução e Apoio no Controle de Ajustes de Projeto</t>
  </si>
  <si>
    <t xml:space="preserve"> 3.1 </t>
  </si>
  <si>
    <t xml:space="preserve"> TRT5CONS19 </t>
  </si>
  <si>
    <t>Eventuais Ajustes de Projeto, contemplando verificação/parecer/registro/encaminhamento para autorização da fiscalização e emissão das respecivas pranchas/desenhos finais revisadas/aprovadas – Arquitetura.</t>
  </si>
  <si>
    <t>m²</t>
  </si>
  <si>
    <t xml:space="preserve"> 3.2 </t>
  </si>
  <si>
    <t xml:space="preserve"> TRT5CONS20 </t>
  </si>
  <si>
    <t>Eventuais Ajustes de Projeto, contemplando verificação/parecer/registro/autorização da fiscalização e emissão das respecivas pranchas/desenhos finais revisadas/aprovadas – Engenharia Civil.</t>
  </si>
  <si>
    <t xml:space="preserve"> 3.3 </t>
  </si>
  <si>
    <t xml:space="preserve"> TRT5CONS21 </t>
  </si>
  <si>
    <t>Eventuais Ajustes de Projeto, contemplando verificação/parecer/registro/encaminhamento para autorização da fiscalização e emissão das respecivas pranchas/desenhos finais revisadas/aprovadas – Engenharia Elétrica.</t>
  </si>
  <si>
    <t xml:space="preserve"> 3.4 </t>
  </si>
  <si>
    <t xml:space="preserve"> TRT5CONS22 </t>
  </si>
  <si>
    <t>Eventuais Ajustes de Projeto, contemplando verificação/parecer/registro/encaminhamento para autorização da fiscalização e emissão das respecivas pranchas/desenhos finais revisadas/aprovadas – Engenharia Mecânica.</t>
  </si>
  <si>
    <t xml:space="preserve"> 4 </t>
  </si>
  <si>
    <t>Fase 2 - Apoio no Recebimento Provisório da Obra</t>
  </si>
  <si>
    <t xml:space="preserve"> 4.1 </t>
  </si>
  <si>
    <t xml:space="preserve"> TRT5CONS23* </t>
  </si>
  <si>
    <t>Relatório de Operação Assistida e Recebimento Provisório da Obra</t>
  </si>
  <si>
    <t>UNID</t>
  </si>
  <si>
    <t>Total Geral (R$)</t>
  </si>
  <si>
    <t>Custo Unit. (R$)</t>
  </si>
  <si>
    <t>Preço Unit (R$)</t>
  </si>
  <si>
    <t>Preço Total (R$)</t>
  </si>
  <si>
    <t>Planilha Orçamentária Analítica</t>
  </si>
  <si>
    <t>Tipo</t>
  </si>
  <si>
    <t>Valor Unit</t>
  </si>
  <si>
    <t>Total</t>
  </si>
  <si>
    <t>Composição</t>
  </si>
  <si>
    <t>SERT - SERVIÇOS TÉCNICOS</t>
  </si>
  <si>
    <t>Composição Auxiliar</t>
  </si>
  <si>
    <t xml:space="preserve"> 100302 </t>
  </si>
  <si>
    <t>SINAPI</t>
  </si>
  <si>
    <t>COORDENADOR/GERENTE DE OBRA COM ENCARGOS COMPLEMENTARES</t>
  </si>
  <si>
    <t>SEDI - SERVIÇOS DIVERSOS</t>
  </si>
  <si>
    <t>MO sem LS =&gt;</t>
  </si>
  <si>
    <t>LS =&gt;</t>
  </si>
  <si>
    <t>MO com LS =&gt;</t>
  </si>
  <si>
    <t>Valor do BDI =&gt;</t>
  </si>
  <si>
    <t>Valor com BDI =&gt;</t>
  </si>
  <si>
    <t>Quant. =&gt;</t>
  </si>
  <si>
    <t>Preço Total =&gt;</t>
  </si>
  <si>
    <t xml:space="preserve"> 100534 </t>
  </si>
  <si>
    <t>TECNICO DE EDIFICACOES COM ENCARGOS COMPLEMENTARES</t>
  </si>
  <si>
    <t>MES</t>
  </si>
  <si>
    <t xml:space="preserve"> 101401 </t>
  </si>
  <si>
    <t>ELETROTÉCNICO COM ENCARGOS COMPLEMENTARES</t>
  </si>
  <si>
    <t xml:space="preserve"> 101401- Ajustada </t>
  </si>
  <si>
    <t xml:space="preserve"> 90769 </t>
  </si>
  <si>
    <t>ARQUITETO DE OBRA PLENO COM ENCARGOS COMPLEMENTARES</t>
  </si>
  <si>
    <t xml:space="preserve"> 100306 </t>
  </si>
  <si>
    <t>ENGENHEIRO CIVIL PLENO COM ENCARGOS COMPLEMENTARES</t>
  </si>
  <si>
    <t xml:space="preserve"> 91677 </t>
  </si>
  <si>
    <t>ENGENHEIRO ELETRICISTA COM ENCARGOS COMPLEMENTARES</t>
  </si>
  <si>
    <t xml:space="preserve"> 91677- Ajustada </t>
  </si>
  <si>
    <t>ENGENHEIRO MECÂNICO COM ENCARGOS COMPLEMENTARES</t>
  </si>
  <si>
    <t xml:space="preserve"> 90775 </t>
  </si>
  <si>
    <t>DESENHISTA PROJETISTA COM ENCARGOS COMPLEMENTARES</t>
  </si>
  <si>
    <t xml:space="preserve"> 88255 </t>
  </si>
  <si>
    <t>AUXILIAR TÉCNICO DE ENGENHARIA COM ENCARGOS COMPLEMENTARES</t>
  </si>
  <si>
    <t>Total sem BDI</t>
  </si>
  <si>
    <t>Total do BDI</t>
  </si>
  <si>
    <t>Total Geral</t>
  </si>
  <si>
    <t xml:space="preserve">_______________________________________________________________
TRT5
</t>
  </si>
  <si>
    <t>ANEXO V - PLANILHA DE COMPOSIÇÃO ANALÍTICA DAS TAXAS DE BONIFICAÇÃO E DESPESAS INDIRETAS – BDI DE SERVIÇOS E EQUIPAMENTOS</t>
  </si>
  <si>
    <t>PLANILHA DE COMPOSIÇÃO ANALÍTICA DAS TAXAS DE BONIFICAÇÃO E DESPESAS INDIRETAS – BDI PARA EXECUÇÃO DE SERVIÇOS</t>
  </si>
  <si>
    <t>CONTRATAÇÃO DE EMPRESA ESPECIALIZADA PARA APOIO À FISCALIZALIZAÇÃO DA REFORMA DO EMPRESARIAL 2 DE JULHO -TRT5</t>
  </si>
  <si>
    <t>REVISÃO:</t>
  </si>
  <si>
    <t xml:space="preserve">ÓRGÃO: TRIBUNAL REGIONAL DO TRABALHO DA 5ª REGIÃO </t>
  </si>
  <si>
    <t>DATA:</t>
  </si>
  <si>
    <t>MEMÓRIA DE CALCULO DO BDI DE SERVIÇOS</t>
  </si>
  <si>
    <t>BDI APLICADO NA OBRA</t>
  </si>
  <si>
    <t>FAIXAS DE ADMISSIBILIDADE DE ACORDO COM O ACORDÃO N. 2622/2013 DO TCU (ESTE ACÓRDÃO CONSIDERAVA CPRB DE 2,0%)</t>
  </si>
  <si>
    <t>ITEM</t>
  </si>
  <si>
    <t xml:space="preserve">DISCRIMINAÇÃO </t>
  </si>
  <si>
    <t>PERC.     (%)</t>
  </si>
  <si>
    <t>MÍNIMO</t>
  </si>
  <si>
    <t>MÉDIO</t>
  </si>
  <si>
    <t>MÁXIMO</t>
  </si>
  <si>
    <t>1.00</t>
  </si>
  <si>
    <t xml:space="preserve"> Despesas Indiretas</t>
  </si>
  <si>
    <t>A1</t>
  </si>
  <si>
    <t>Seguro e Garantia</t>
  </si>
  <si>
    <t>A2</t>
  </si>
  <si>
    <t>Riscos e Imprevistos</t>
  </si>
  <si>
    <t>A3</t>
  </si>
  <si>
    <t>Despesas Financeiras</t>
  </si>
  <si>
    <t>A4</t>
  </si>
  <si>
    <t>Administração Central</t>
  </si>
  <si>
    <t>Total do Grupo A =</t>
  </si>
  <si>
    <t>2.00</t>
  </si>
  <si>
    <t>Benefício</t>
  </si>
  <si>
    <t>B-1</t>
  </si>
  <si>
    <t>LUCRO</t>
  </si>
  <si>
    <t>Total do Grupo B =</t>
  </si>
  <si>
    <t>3.00</t>
  </si>
  <si>
    <t>Impostos</t>
  </si>
  <si>
    <t>CÁLCULO DO ISS</t>
  </si>
  <si>
    <t>C-1</t>
  </si>
  <si>
    <t>PIS / PASEP (Percentual adotado: 1,65% x 0,8=1,32%)</t>
  </si>
  <si>
    <t>ALÍQUOTA MUNICIPAL (%)</t>
  </si>
  <si>
    <t>% DE MÃO DE OBRA</t>
  </si>
  <si>
    <t>ALÍQUOTA FINAL (%)</t>
  </si>
  <si>
    <t>C-2</t>
  </si>
  <si>
    <t>COFINS (Percentual adotado: 7,60% x 0,8=6,08%)</t>
  </si>
  <si>
    <t>C-3</t>
  </si>
  <si>
    <t>ISS</t>
  </si>
  <si>
    <t>C-4</t>
  </si>
  <si>
    <t>SOBRE O LUCRO BRUTO</t>
  </si>
  <si>
    <t>Total do Grupo C =</t>
  </si>
  <si>
    <t>VALORES DO BDI PARA CONSTRUÇÃO DE EDIFÍCIOS DE ACORDO COM O ACORDÃO N. 2622/2013 DO TCU</t>
  </si>
  <si>
    <t>Fórmula Para Cálculo do B.D.I</t>
  </si>
  <si>
    <t>BDI =(((1+A4+A1+A2)*(1+A3)*(1+B))/(1-C))-1</t>
  </si>
  <si>
    <t>1º QUARTIL</t>
  </si>
  <si>
    <t>3º QUARTIL</t>
  </si>
  <si>
    <t>Bonificação Sobre Despesas indiretas (B.D.I) =</t>
  </si>
  <si>
    <t>Observações:</t>
  </si>
  <si>
    <r>
      <t xml:space="preserve">1. Foi adotado o </t>
    </r>
    <r>
      <rPr>
        <b/>
        <sz val="11"/>
        <color theme="1"/>
        <rFont val="Calibri"/>
        <family val="2"/>
        <scheme val="minor"/>
      </rPr>
      <t>regime de incidência não-cumulativa</t>
    </r>
    <r>
      <rPr>
        <sz val="11"/>
        <rFont val="Arial"/>
        <family val="1"/>
      </rPr>
      <t>: é aquele que permite o desconto de créditos tributários de operações anteriores para as pessoas jurídicas sujeitas ao imposto de renda apurado com base no lucro real, cujas alíquotas de 1,65% e 7,60% para o PIS e da COFINS, respectivamente, são aplicadas sobre o total do faturamento mensal, podendo descontar os créditos tributários decorrentes de custos, despesas e encargos com: aquisição de bens para revenda, aquisição de insumos, aluguéis, energia elétrica, dentre outros (arts. 1º, 2º e 3º das Leis 10.637/2002 e 10.833/2003).</t>
    </r>
  </si>
  <si>
    <t xml:space="preserve">2. Para empresas prestadoras de serviços, que têm na mão de obra seu principal insumo, as alíquotas efetivas geralmente são superiores aos referidos percentuais, pois tais empresas não possuem muitos créditos para compensar. Esta situação é, frequentemente, observada nas empresas que prestam serviços de engenharia consultiva. </t>
  </si>
  <si>
    <t xml:space="preserve">3. Sem informações mais precisas, recomenda-se adotar um percentual de compensações de 20%, resultando em uma alíquota efetiva de Cofins de 6,08% (6,08% = 7,60% x 0,8). Da mesma forma, a alíquota de PIS sugerida é de 1,32% (1,65% x 0,8). </t>
  </si>
  <si>
    <t xml:space="preserve">192. O Sindicato da Arquitetura e da Engenharia (Sinaenco, 2008, p. 22), por exemplo, adota um percentual redutor de 20% no cálculo dos custos tributários relativos às contribuições PIS e COFINS para a contratação de serviços de engenharia consultiva: (i) PIS: a alíquota efetiva de 1,32% (1,65% x 0,8); e (ii) COFINS: alíquota efetiva de 6,08% (7,60% x 0,8). Já Secretaria de Controle
Interno do STF, por meio da Nota Técnica 3/2009 – SCI, atualizada em 8 de fevereiro de 2012, exige que as empresas eventualmente tributadas pelo regime de incidência não-cumulativa apresentem, nas licitações de contratações de serviços, os percentuais cotados para o PIS e a COFINS de acordo com o aproveitamento de créditos tributários dos últimos dozes meses, conforme transcrição a seguir:
3.14. Por essa razão, embora se tenha utilizado, na definição do percentual máximo de BDI para o regime de incidência não-cumulativa, os percentuais máximos de 7,60% para a COFINS e de 1,65% para o PIS, a Secretaria de Controle Interno entende que a empresa não deve cotar esses percentuais máximos, mas aqueles que representem a média das alíquotas efetivamente recolhidas nos últimos doze meses.
3.15. Assim, os editais de licitação devem exigir que as empresas sujeitas ao regime de tributação de incidência não-cumulativa apresentem o Demonstrativo de Apuração de Contribuições Sociais – DACON utilizado para elaborar a declaração de que os percentuais de PIS e de COFINS cotados correspondem à média dos recolhimentos dos últimos doze meses.
</t>
  </si>
  <si>
    <t>Maio/2023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</si>
</sst>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0000"/>
    <numFmt numFmtId="165" formatCode="_(* #,##0.00_);_(* \(#,##0.00\);_(* &quot;-&quot;??_);_(@_)"/>
    <numFmt numFmtId="166" formatCode="_(&quot;R$ &quot;* #,##0.00_);_(&quot;R$ &quot;* \(#,##0.00\);_(&quot;R$ &quot;* &quot;-&quot;??_);_(@_)"/>
  </numFmts>
  <fonts count="26" x14ac:knownFonts="1">
    <font>
      <sz val="11"/>
      <name val="Arial"/>
      <family val="1"/>
    </font>
    <font>
      <sz val="11"/>
      <color theme="1"/>
      <name val="Calibri"/>
      <family val="2"/>
      <scheme val="minor"/>
    </font>
    <font>
      <b/>
      <sz val="11"/>
      <name val="Arial"/>
      <family val="1"/>
    </font>
    <font>
      <b/>
      <sz val="11"/>
      <name val="Arial"/>
      <family val="1"/>
    </font>
    <font>
      <b/>
      <sz val="11"/>
      <name val="Arial"/>
      <family val="1"/>
    </font>
    <font>
      <b/>
      <sz val="11"/>
      <name val="Arial"/>
      <family val="1"/>
    </font>
    <font>
      <b/>
      <sz val="11"/>
      <name val="Arial"/>
      <family val="1"/>
    </font>
    <font>
      <b/>
      <sz val="10"/>
      <color rgb="FF000000"/>
      <name val="Arial"/>
      <family val="1"/>
    </font>
    <font>
      <b/>
      <sz val="10"/>
      <color rgb="FF000000"/>
      <name val="Arial"/>
      <family val="1"/>
    </font>
    <font>
      <b/>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b/>
      <sz val="10"/>
      <name val="Arial"/>
      <family val="1"/>
    </font>
    <font>
      <b/>
      <sz val="10"/>
      <name val="Arial"/>
      <family val="2"/>
    </font>
    <font>
      <sz val="10"/>
      <name val="Arial"/>
      <family val="1"/>
    </font>
    <font>
      <b/>
      <sz val="11"/>
      <color theme="1"/>
      <name val="Calibri"/>
      <family val="2"/>
      <scheme val="minor"/>
    </font>
    <font>
      <b/>
      <sz val="16"/>
      <color theme="1"/>
      <name val="Calibri"/>
      <family val="2"/>
      <scheme val="minor"/>
    </font>
    <font>
      <b/>
      <sz val="10"/>
      <color theme="0"/>
      <name val="Arial"/>
      <family val="2"/>
    </font>
    <font>
      <sz val="10"/>
      <color theme="0"/>
      <name val="Arial"/>
      <family val="2"/>
    </font>
    <font>
      <sz val="10"/>
      <color theme="1"/>
      <name val="Arial"/>
      <family val="2"/>
    </font>
    <font>
      <sz val="10"/>
      <color rgb="FF000000"/>
      <name val="Arial"/>
      <family val="2"/>
    </font>
    <font>
      <sz val="10"/>
      <name val="Arial"/>
      <family val="2"/>
    </font>
    <font>
      <b/>
      <sz val="10"/>
      <color theme="1"/>
      <name val="Arial"/>
      <family val="2"/>
    </font>
    <font>
      <b/>
      <strike/>
      <sz val="10"/>
      <name val="Arial"/>
      <family val="2"/>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8ECF6"/>
      </patternFill>
    </fill>
    <fill>
      <patternFill patternType="solid">
        <fgColor rgb="FFD8ECF6"/>
      </patternFill>
    </fill>
    <fill>
      <patternFill patternType="solid">
        <fgColor rgb="FFD8ECF6"/>
      </patternFill>
    </fill>
    <fill>
      <patternFill patternType="solid">
        <fgColor rgb="FFDFF0D8"/>
      </patternFill>
    </fill>
    <fill>
      <patternFill patternType="solid">
        <fgColor rgb="FFDFF0D8"/>
      </patternFill>
    </fill>
    <fill>
      <patternFill patternType="solid">
        <fgColor rgb="FFDFF0D8"/>
      </patternFill>
    </fill>
    <fill>
      <patternFill patternType="solid">
        <fgColor rgb="FFDFF0D8"/>
      </patternFill>
    </fill>
    <fill>
      <patternFill patternType="solid">
        <fgColor rgb="FFFFFFFF"/>
      </patternFill>
    </fill>
    <fill>
      <patternFill patternType="solid">
        <fgColor rgb="FFFFFFFF"/>
      </patternFill>
    </fill>
    <fill>
      <patternFill patternType="solid">
        <fgColor rgb="FFD6D6D6"/>
      </patternFill>
    </fill>
    <fill>
      <patternFill patternType="solid">
        <fgColor theme="4" tint="-0.499984740745262"/>
        <bgColor indexed="64"/>
      </patternFill>
    </fill>
    <fill>
      <patternFill patternType="solid">
        <fgColor theme="0"/>
        <bgColor indexed="64"/>
      </patternFill>
    </fill>
    <fill>
      <patternFill patternType="solid">
        <fgColor theme="4"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ck">
        <color indexed="64"/>
      </right>
      <top/>
      <bottom/>
      <diagonal/>
    </border>
    <border>
      <left style="thick">
        <color indexed="64"/>
      </left>
      <right/>
      <top/>
      <bottom/>
      <diagonal/>
    </border>
    <border>
      <left/>
      <right style="medium">
        <color indexed="64"/>
      </right>
      <top/>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231">
    <xf numFmtId="0" fontId="0" fillId="0" borderId="0" xfId="0"/>
    <xf numFmtId="0" fontId="0" fillId="0" borderId="0" xfId="0"/>
    <xf numFmtId="0" fontId="2" fillId="2" borderId="0" xfId="0" applyFont="1" applyFill="1" applyAlignment="1">
      <alignment horizontal="center" vertical="center" wrapText="1"/>
    </xf>
    <xf numFmtId="0" fontId="14" fillId="14"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4" fontId="9" fillId="9" borderId="1"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4" fontId="13" fillId="13"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0" fillId="0" borderId="0" xfId="0" applyAlignment="1">
      <alignment horizontal="center" vertical="center"/>
    </xf>
    <xf numFmtId="0" fontId="2" fillId="2" borderId="0" xfId="0" applyFont="1" applyFill="1" applyAlignment="1">
      <alignment horizontal="left" vertical="center" wrapText="1"/>
    </xf>
    <xf numFmtId="0" fontId="14" fillId="14" borderId="0" xfId="0" applyFont="1" applyFill="1" applyAlignment="1">
      <alignment horizontal="left" vertical="center" wrapText="1"/>
    </xf>
    <xf numFmtId="0" fontId="5" fillId="5"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10" fillId="10" borderId="1" xfId="0" applyFont="1" applyFill="1" applyBorder="1" applyAlignment="1">
      <alignment horizontal="left" vertical="center" wrapText="1"/>
    </xf>
    <xf numFmtId="0" fontId="11" fillId="11" borderId="1" xfId="0" applyFont="1" applyFill="1" applyBorder="1" applyAlignment="1">
      <alignment horizontal="center" vertical="center" wrapText="1"/>
    </xf>
    <xf numFmtId="0" fontId="0" fillId="0" borderId="0" xfId="0" applyAlignment="1">
      <alignment vertical="center"/>
    </xf>
    <xf numFmtId="0" fontId="4"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2" fillId="15" borderId="0" xfId="0" applyFont="1" applyFill="1" applyAlignment="1">
      <alignment horizontal="left" vertical="top" wrapText="1"/>
    </xf>
    <xf numFmtId="0" fontId="14" fillId="15" borderId="0" xfId="0" applyFont="1" applyFill="1" applyAlignment="1">
      <alignment horizontal="left" vertical="top" wrapText="1"/>
    </xf>
    <xf numFmtId="0" fontId="7" fillId="9" borderId="2" xfId="0" applyFont="1" applyFill="1" applyBorder="1" applyAlignment="1">
      <alignment horizontal="left" vertical="top" wrapText="1"/>
    </xf>
    <xf numFmtId="0" fontId="7" fillId="9" borderId="2" xfId="0" applyFont="1" applyFill="1" applyBorder="1" applyAlignment="1">
      <alignment horizontal="right" vertical="top" wrapText="1"/>
    </xf>
    <xf numFmtId="4" fontId="7" fillId="9" borderId="2" xfId="0" applyNumberFormat="1" applyFont="1" applyFill="1" applyBorder="1" applyAlignment="1">
      <alignment horizontal="right" vertical="top" wrapText="1"/>
    </xf>
    <xf numFmtId="0" fontId="2" fillId="15" borderId="2" xfId="0" applyFont="1" applyFill="1" applyBorder="1" applyAlignment="1">
      <alignment horizontal="left" vertical="top" wrapText="1"/>
    </xf>
    <xf numFmtId="0" fontId="2" fillId="15" borderId="2" xfId="0" applyFont="1" applyFill="1" applyBorder="1" applyAlignment="1">
      <alignment horizontal="right" vertical="top" wrapText="1"/>
    </xf>
    <xf numFmtId="0" fontId="2" fillId="15" borderId="2" xfId="0" applyFont="1" applyFill="1" applyBorder="1" applyAlignment="1">
      <alignment horizontal="center" vertical="top" wrapText="1"/>
    </xf>
    <xf numFmtId="0" fontId="10" fillId="13" borderId="2" xfId="0" applyFont="1" applyFill="1" applyBorder="1" applyAlignment="1">
      <alignment horizontal="left" vertical="top" wrapText="1"/>
    </xf>
    <xf numFmtId="0" fontId="10" fillId="13" borderId="2" xfId="0" applyFont="1" applyFill="1" applyBorder="1" applyAlignment="1">
      <alignment horizontal="right" vertical="top" wrapText="1"/>
    </xf>
    <xf numFmtId="0" fontId="10" fillId="13" borderId="2" xfId="0" applyFont="1" applyFill="1" applyBorder="1" applyAlignment="1">
      <alignment horizontal="center" vertical="top" wrapText="1"/>
    </xf>
    <xf numFmtId="164" fontId="10" fillId="13" borderId="2" xfId="0" applyNumberFormat="1" applyFont="1" applyFill="1" applyBorder="1" applyAlignment="1">
      <alignment horizontal="right" vertical="top" wrapText="1"/>
    </xf>
    <xf numFmtId="4" fontId="10" fillId="13" borderId="2" xfId="0" applyNumberFormat="1" applyFont="1" applyFill="1" applyBorder="1" applyAlignment="1">
      <alignment horizontal="right" vertical="top" wrapText="1"/>
    </xf>
    <xf numFmtId="0" fontId="16" fillId="16" borderId="2" xfId="0" applyFont="1" applyFill="1" applyBorder="1" applyAlignment="1">
      <alignment horizontal="left" vertical="top" wrapText="1"/>
    </xf>
    <xf numFmtId="0" fontId="16" fillId="16" borderId="2" xfId="0" applyFont="1" applyFill="1" applyBorder="1" applyAlignment="1">
      <alignment horizontal="right" vertical="top" wrapText="1"/>
    </xf>
    <xf numFmtId="0" fontId="16" fillId="16" borderId="2" xfId="0" applyFont="1" applyFill="1" applyBorder="1" applyAlignment="1">
      <alignment horizontal="center" vertical="top" wrapText="1"/>
    </xf>
    <xf numFmtId="164" fontId="16" fillId="16" borderId="2" xfId="0" applyNumberFormat="1" applyFont="1" applyFill="1" applyBorder="1" applyAlignment="1">
      <alignment horizontal="right" vertical="top" wrapText="1"/>
    </xf>
    <xf numFmtId="4" fontId="16" fillId="16" borderId="2" xfId="0" applyNumberFormat="1" applyFont="1" applyFill="1" applyBorder="1" applyAlignment="1">
      <alignment horizontal="right" vertical="top" wrapText="1"/>
    </xf>
    <xf numFmtId="0" fontId="16" fillId="15" borderId="0" xfId="0" applyFont="1" applyFill="1" applyAlignment="1">
      <alignment horizontal="right" vertical="top" wrapText="1"/>
    </xf>
    <xf numFmtId="4" fontId="16" fillId="15" borderId="0" xfId="0" applyNumberFormat="1" applyFont="1" applyFill="1" applyAlignment="1">
      <alignment horizontal="right" vertical="top" wrapText="1"/>
    </xf>
    <xf numFmtId="0" fontId="14" fillId="15" borderId="0" xfId="0" applyFont="1" applyFill="1" applyAlignment="1">
      <alignment horizontal="right" vertical="top" wrapText="1"/>
    </xf>
    <xf numFmtId="164" fontId="14" fillId="15" borderId="0" xfId="0" applyNumberFormat="1" applyFont="1" applyFill="1" applyAlignment="1">
      <alignment horizontal="right" vertical="top" wrapText="1"/>
    </xf>
    <xf numFmtId="4" fontId="14" fillId="15" borderId="0" xfId="0" applyNumberFormat="1" applyFont="1" applyFill="1" applyAlignment="1">
      <alignment horizontal="right" vertical="top" wrapText="1"/>
    </xf>
    <xf numFmtId="0" fontId="10" fillId="13" borderId="3" xfId="0" applyFont="1" applyFill="1" applyBorder="1" applyAlignment="1">
      <alignment horizontal="left" vertical="top" wrapText="1"/>
    </xf>
    <xf numFmtId="0" fontId="16" fillId="15" borderId="0" xfId="0" applyFont="1" applyFill="1" applyAlignment="1">
      <alignment horizontal="center" vertical="top" wrapText="1"/>
    </xf>
    <xf numFmtId="0" fontId="16" fillId="15" borderId="0" xfId="0" applyFont="1" applyFill="1" applyAlignment="1">
      <alignment horizontal="left" vertical="top" wrapText="1"/>
    </xf>
    <xf numFmtId="0" fontId="14" fillId="15" borderId="0" xfId="0" applyFont="1" applyFill="1" applyAlignment="1">
      <alignment horizontal="center" vertical="top" wrapText="1"/>
    </xf>
    <xf numFmtId="0" fontId="1" fillId="0" borderId="0" xfId="1"/>
    <xf numFmtId="0" fontId="19" fillId="18" borderId="5" xfId="2" applyFont="1" applyFill="1" applyBorder="1" applyAlignment="1">
      <alignment vertical="center"/>
    </xf>
    <xf numFmtId="0" fontId="19" fillId="18" borderId="0" xfId="2" applyFont="1" applyFill="1" applyBorder="1" applyAlignment="1">
      <alignment vertical="center"/>
    </xf>
    <xf numFmtId="0" fontId="19" fillId="19" borderId="14" xfId="2" applyFont="1" applyFill="1" applyBorder="1" applyAlignment="1">
      <alignment vertical="center"/>
    </xf>
    <xf numFmtId="0" fontId="20" fillId="19" borderId="0" xfId="2" applyFont="1" applyFill="1" applyBorder="1" applyAlignment="1">
      <alignment vertical="center"/>
    </xf>
    <xf numFmtId="0" fontId="20" fillId="19" borderId="15" xfId="2" applyFont="1" applyFill="1" applyBorder="1" applyAlignment="1">
      <alignment horizontal="left" vertical="center"/>
    </xf>
    <xf numFmtId="0" fontId="21" fillId="18" borderId="0" xfId="2" applyFont="1" applyFill="1" applyBorder="1" applyAlignment="1">
      <alignment vertical="center"/>
    </xf>
    <xf numFmtId="49" fontId="20" fillId="19" borderId="20" xfId="2" quotePrefix="1" applyNumberFormat="1" applyFont="1" applyFill="1" applyBorder="1" applyAlignment="1">
      <alignment horizontal="center" vertical="center"/>
    </xf>
    <xf numFmtId="0" fontId="20" fillId="18" borderId="0" xfId="2" applyFont="1" applyFill="1" applyBorder="1" applyAlignment="1">
      <alignment vertical="center"/>
    </xf>
    <xf numFmtId="0" fontId="19" fillId="19" borderId="16" xfId="2" applyFont="1" applyFill="1" applyBorder="1" applyAlignment="1">
      <alignment vertical="center"/>
    </xf>
    <xf numFmtId="0" fontId="20" fillId="19" borderId="17" xfId="2" applyFont="1" applyFill="1" applyBorder="1" applyAlignment="1">
      <alignment vertical="center"/>
    </xf>
    <xf numFmtId="49" fontId="19" fillId="18" borderId="14" xfId="2" applyNumberFormat="1" applyFont="1" applyFill="1" applyBorder="1" applyAlignment="1">
      <alignment horizontal="center" vertical="center"/>
    </xf>
    <xf numFmtId="49" fontId="19" fillId="18" borderId="0" xfId="2" applyNumberFormat="1" applyFont="1" applyFill="1" applyBorder="1" applyAlignment="1">
      <alignment horizontal="center" vertical="center"/>
    </xf>
    <xf numFmtId="0" fontId="21" fillId="0" borderId="0" xfId="2" applyFont="1" applyBorder="1"/>
    <xf numFmtId="0" fontId="21" fillId="0" borderId="13" xfId="2" applyFont="1" applyBorder="1"/>
    <xf numFmtId="0" fontId="15" fillId="18" borderId="0" xfId="2" applyFont="1" applyFill="1" applyBorder="1" applyAlignment="1">
      <alignment horizontal="center" vertical="center"/>
    </xf>
    <xf numFmtId="0" fontId="15" fillId="0" borderId="38" xfId="2" applyFont="1" applyFill="1" applyBorder="1" applyAlignment="1">
      <alignment horizontal="center" vertical="center"/>
    </xf>
    <xf numFmtId="0" fontId="15" fillId="0" borderId="41" xfId="2" applyFont="1" applyFill="1" applyBorder="1" applyAlignment="1">
      <alignment horizontal="center" vertical="center"/>
    </xf>
    <xf numFmtId="0" fontId="23" fillId="0" borderId="0" xfId="2" applyFont="1" applyBorder="1" applyAlignment="1">
      <alignment vertical="center"/>
    </xf>
    <xf numFmtId="165" fontId="15" fillId="0" borderId="42" xfId="2" applyNumberFormat="1" applyFont="1" applyFill="1" applyBorder="1" applyAlignment="1">
      <alignment horizontal="center" vertical="center" wrapText="1"/>
    </xf>
    <xf numFmtId="0" fontId="15" fillId="0" borderId="0" xfId="2" applyFont="1" applyFill="1" applyBorder="1" applyAlignment="1">
      <alignment horizontal="justify" vertical="center" wrapText="1"/>
    </xf>
    <xf numFmtId="0" fontId="15" fillId="0" borderId="25" xfId="2" applyFont="1" applyFill="1" applyBorder="1" applyAlignment="1">
      <alignment horizontal="justify" vertical="center" wrapText="1"/>
    </xf>
    <xf numFmtId="0" fontId="21" fillId="0" borderId="28" xfId="2" applyFont="1" applyBorder="1"/>
    <xf numFmtId="0" fontId="23" fillId="0" borderId="45" xfId="2" applyFont="1" applyBorder="1" applyAlignment="1">
      <alignment horizontal="center" vertical="center"/>
    </xf>
    <xf numFmtId="0" fontId="23" fillId="0" borderId="1" xfId="2" applyFont="1" applyFill="1" applyBorder="1" applyAlignment="1">
      <alignment vertical="center"/>
    </xf>
    <xf numFmtId="10" fontId="23" fillId="0" borderId="46" xfId="3" applyNumberFormat="1" applyFont="1" applyBorder="1" applyAlignment="1">
      <alignment horizontal="center" vertical="center"/>
    </xf>
    <xf numFmtId="10" fontId="23" fillId="0" borderId="0" xfId="3" applyNumberFormat="1" applyFont="1" applyBorder="1" applyAlignment="1">
      <alignment horizontal="center" vertical="center"/>
    </xf>
    <xf numFmtId="10" fontId="23" fillId="0" borderId="32" xfId="3" applyNumberFormat="1" applyFont="1" applyBorder="1" applyAlignment="1">
      <alignment horizontal="center" vertical="center"/>
    </xf>
    <xf numFmtId="10" fontId="23" fillId="0" borderId="34" xfId="3" applyNumberFormat="1" applyFont="1" applyBorder="1" applyAlignment="1">
      <alignment horizontal="center" vertical="center"/>
    </xf>
    <xf numFmtId="10" fontId="15" fillId="0" borderId="37" xfId="3" applyNumberFormat="1" applyFont="1" applyBorder="1" applyAlignment="1">
      <alignment horizontal="center" vertical="center"/>
    </xf>
    <xf numFmtId="10" fontId="15" fillId="0" borderId="0" xfId="3" applyNumberFormat="1" applyFont="1" applyBorder="1" applyAlignment="1">
      <alignment horizontal="center" vertical="center"/>
    </xf>
    <xf numFmtId="10" fontId="23" fillId="0" borderId="38" xfId="3" applyNumberFormat="1" applyFont="1" applyBorder="1" applyAlignment="1">
      <alignment horizontal="center" vertical="center"/>
    </xf>
    <xf numFmtId="10" fontId="23" fillId="0" borderId="41" xfId="3" applyNumberFormat="1" applyFont="1" applyBorder="1" applyAlignment="1">
      <alignment horizontal="center" vertical="center"/>
    </xf>
    <xf numFmtId="0" fontId="23" fillId="0" borderId="0" xfId="2" applyFont="1" applyBorder="1" applyAlignment="1">
      <alignment horizontal="center" vertical="center"/>
    </xf>
    <xf numFmtId="10" fontId="23" fillId="0" borderId="13" xfId="3" applyNumberFormat="1" applyFont="1" applyBorder="1" applyAlignment="1">
      <alignment horizontal="center" vertical="center"/>
    </xf>
    <xf numFmtId="10" fontId="23" fillId="0" borderId="25" xfId="3" applyNumberFormat="1" applyFont="1" applyBorder="1" applyAlignment="1">
      <alignment horizontal="center" vertical="center"/>
    </xf>
    <xf numFmtId="10" fontId="23" fillId="0" borderId="28" xfId="3" applyNumberFormat="1" applyFont="1" applyBorder="1" applyAlignment="1">
      <alignment horizontal="center" vertical="center"/>
    </xf>
    <xf numFmtId="10" fontId="23" fillId="0" borderId="46" xfId="3" applyNumberFormat="1" applyFont="1" applyFill="1" applyBorder="1" applyAlignment="1">
      <alignment horizontal="center" vertical="center"/>
    </xf>
    <xf numFmtId="10" fontId="15" fillId="0" borderId="0" xfId="3" applyNumberFormat="1" applyFont="1" applyBorder="1" applyAlignment="1">
      <alignment horizontal="center" vertical="center" wrapText="1"/>
    </xf>
    <xf numFmtId="10" fontId="23" fillId="0" borderId="18" xfId="3" applyNumberFormat="1" applyFont="1" applyFill="1" applyBorder="1" applyAlignment="1">
      <alignment horizontal="center" vertical="center"/>
    </xf>
    <xf numFmtId="10" fontId="23" fillId="0" borderId="61" xfId="3" applyNumberFormat="1" applyFont="1" applyFill="1" applyBorder="1" applyAlignment="1">
      <alignment horizontal="center" vertical="center"/>
    </xf>
    <xf numFmtId="0" fontId="23" fillId="0" borderId="57" xfId="2" applyFont="1" applyBorder="1" applyAlignment="1">
      <alignment horizontal="center" vertical="center"/>
    </xf>
    <xf numFmtId="0" fontId="23" fillId="0" borderId="52" xfId="2" applyFont="1" applyFill="1" applyBorder="1" applyAlignment="1">
      <alignment vertical="center"/>
    </xf>
    <xf numFmtId="10" fontId="23" fillId="0" borderId="58" xfId="3" applyNumberFormat="1" applyFont="1" applyFill="1" applyBorder="1" applyAlignment="1">
      <alignment horizontal="center" vertical="center"/>
    </xf>
    <xf numFmtId="0" fontId="23" fillId="0" borderId="0" xfId="2" applyFont="1" applyFill="1" applyBorder="1" applyAlignment="1">
      <alignment horizontal="center" vertical="center"/>
    </xf>
    <xf numFmtId="165" fontId="23" fillId="0" borderId="0" xfId="2" applyNumberFormat="1" applyFont="1" applyBorder="1" applyAlignment="1">
      <alignment vertical="center"/>
    </xf>
    <xf numFmtId="0" fontId="23" fillId="0" borderId="14"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4" xfId="2" applyFont="1" applyFill="1" applyBorder="1" applyAlignment="1">
      <alignment horizontal="center" vertical="center"/>
    </xf>
    <xf numFmtId="0" fontId="15" fillId="0" borderId="56" xfId="2" applyFont="1" applyFill="1" applyBorder="1" applyAlignment="1">
      <alignment horizontal="center" vertical="center"/>
    </xf>
    <xf numFmtId="0" fontId="23" fillId="0" borderId="14" xfId="2" applyFont="1" applyFill="1" applyBorder="1" applyAlignment="1">
      <alignment horizontal="right" vertical="center"/>
    </xf>
    <xf numFmtId="0" fontId="23" fillId="0" borderId="0" xfId="2" applyFont="1" applyFill="1" applyBorder="1" applyAlignment="1">
      <alignment horizontal="right" vertical="center"/>
    </xf>
    <xf numFmtId="166" fontId="25" fillId="0" borderId="0" xfId="3" applyNumberFormat="1" applyFont="1" applyBorder="1" applyAlignment="1">
      <alignment vertical="center"/>
    </xf>
    <xf numFmtId="10" fontId="15" fillId="0" borderId="0" xfId="2" applyNumberFormat="1" applyFont="1" applyFill="1" applyBorder="1" applyAlignment="1">
      <alignment vertical="center"/>
    </xf>
    <xf numFmtId="10" fontId="23" fillId="0" borderId="18" xfId="3" applyNumberFormat="1" applyFont="1" applyBorder="1" applyAlignment="1">
      <alignment horizontal="center" vertical="center"/>
    </xf>
    <xf numFmtId="10" fontId="23" fillId="0" borderId="61" xfId="2" applyNumberFormat="1" applyFont="1" applyFill="1" applyBorder="1" applyAlignment="1">
      <alignment horizontal="center" vertical="center"/>
    </xf>
    <xf numFmtId="10" fontId="15" fillId="0" borderId="67" xfId="2" applyNumberFormat="1" applyFont="1" applyFill="1" applyBorder="1" applyAlignment="1">
      <alignment vertical="center"/>
    </xf>
    <xf numFmtId="0" fontId="21" fillId="0" borderId="67" xfId="2" applyFont="1" applyBorder="1"/>
    <xf numFmtId="0" fontId="21" fillId="0" borderId="69" xfId="2" applyFont="1" applyBorder="1"/>
    <xf numFmtId="0" fontId="15" fillId="15" borderId="1" xfId="0" applyFont="1" applyFill="1" applyBorder="1" applyAlignment="1">
      <alignment horizontal="center" vertical="top" wrapText="1"/>
    </xf>
    <xf numFmtId="0" fontId="2" fillId="2" borderId="0" xfId="0" applyFont="1" applyFill="1" applyAlignment="1">
      <alignment horizontal="left" vertical="top" wrapText="1"/>
    </xf>
    <xf numFmtId="0" fontId="2" fillId="2" borderId="0" xfId="0" applyFont="1" applyFill="1" applyAlignment="1">
      <alignment horizontal="center" vertical="center" wrapText="1"/>
    </xf>
    <xf numFmtId="0" fontId="14" fillId="14" borderId="0" xfId="0" applyFont="1" applyFill="1" applyAlignment="1">
      <alignment horizontal="left" vertical="top" wrapText="1"/>
    </xf>
    <xf numFmtId="0" fontId="14" fillId="14" borderId="0" xfId="0" applyFont="1" applyFill="1" applyAlignment="1">
      <alignment horizontal="center" vertical="center" wrapText="1"/>
    </xf>
    <xf numFmtId="0" fontId="3" fillId="3" borderId="0" xfId="0" applyFont="1" applyFill="1" applyAlignment="1">
      <alignment horizontal="center" wrapText="1"/>
    </xf>
    <xf numFmtId="0" fontId="0" fillId="0" borderId="0" xfId="0"/>
    <xf numFmtId="0" fontId="2" fillId="15" borderId="0" xfId="0" applyFont="1" applyFill="1" applyAlignment="1">
      <alignment horizontal="left" vertical="top" wrapText="1"/>
    </xf>
    <xf numFmtId="0" fontId="14" fillId="15" borderId="0" xfId="0" applyFont="1" applyFill="1" applyAlignment="1">
      <alignment horizontal="left" vertical="top" wrapText="1"/>
    </xf>
    <xf numFmtId="0" fontId="10" fillId="13" borderId="2" xfId="0" applyFont="1" applyFill="1" applyBorder="1" applyAlignment="1">
      <alignment horizontal="left" vertical="top" wrapText="1"/>
    </xf>
    <xf numFmtId="0" fontId="2" fillId="15" borderId="0" xfId="0" applyFont="1" applyFill="1" applyAlignment="1">
      <alignment horizontal="center" wrapText="1"/>
    </xf>
    <xf numFmtId="0" fontId="7" fillId="9" borderId="2" xfId="0" applyFont="1" applyFill="1" applyBorder="1" applyAlignment="1">
      <alignment horizontal="left" vertical="top" wrapText="1"/>
    </xf>
    <xf numFmtId="0" fontId="2" fillId="15" borderId="2" xfId="0" applyFont="1" applyFill="1" applyBorder="1" applyAlignment="1">
      <alignment horizontal="left" vertical="top" wrapText="1"/>
    </xf>
    <xf numFmtId="0" fontId="16" fillId="16" borderId="2" xfId="0" applyFont="1" applyFill="1" applyBorder="1" applyAlignment="1">
      <alignment horizontal="left" vertical="top" wrapText="1"/>
    </xf>
    <xf numFmtId="0" fontId="16" fillId="15" borderId="0" xfId="0" applyFont="1" applyFill="1" applyAlignment="1">
      <alignment horizontal="right" vertical="top" wrapText="1"/>
    </xf>
    <xf numFmtId="0" fontId="14" fillId="15" borderId="0" xfId="0" applyFont="1" applyFill="1" applyAlignment="1">
      <alignment horizontal="right" vertical="top" wrapText="1"/>
    </xf>
    <xf numFmtId="4" fontId="14" fillId="15" borderId="0" xfId="0" applyNumberFormat="1" applyFont="1" applyFill="1" applyAlignment="1">
      <alignment horizontal="right" vertical="top" wrapText="1"/>
    </xf>
    <xf numFmtId="0" fontId="16" fillId="15" borderId="0" xfId="0" applyFont="1" applyFill="1" applyAlignment="1">
      <alignment horizontal="center" vertical="top" wrapText="1"/>
    </xf>
    <xf numFmtId="0" fontId="15" fillId="0" borderId="62" xfId="2" applyFont="1" applyBorder="1" applyAlignment="1">
      <alignment horizontal="center" vertical="center"/>
    </xf>
    <xf numFmtId="0" fontId="15" fillId="0" borderId="49" xfId="2" applyFont="1" applyBorder="1" applyAlignment="1">
      <alignment horizontal="center" vertical="center"/>
    </xf>
    <xf numFmtId="0" fontId="15" fillId="0" borderId="66" xfId="2" applyFont="1" applyBorder="1" applyAlignment="1">
      <alignment horizontal="center" vertical="center"/>
    </xf>
    <xf numFmtId="0" fontId="15" fillId="0" borderId="67" xfId="2" applyFont="1" applyBorder="1" applyAlignment="1">
      <alignment horizontal="center" vertical="center"/>
    </xf>
    <xf numFmtId="10" fontId="15" fillId="0" borderId="63" xfId="2" applyNumberFormat="1" applyFont="1" applyFill="1" applyBorder="1" applyAlignment="1">
      <alignment horizontal="center" vertical="center"/>
    </xf>
    <xf numFmtId="10" fontId="15" fillId="0" borderId="68" xfId="2" applyNumberFormat="1" applyFont="1" applyFill="1" applyBorder="1" applyAlignment="1">
      <alignment horizontal="center" vertical="center"/>
    </xf>
    <xf numFmtId="10" fontId="23" fillId="0" borderId="59" xfId="2" applyNumberFormat="1" applyFont="1" applyFill="1" applyBorder="1" applyAlignment="1">
      <alignment horizontal="center" vertical="center"/>
    </xf>
    <xf numFmtId="10" fontId="23" fillId="0" borderId="60" xfId="2" applyNumberFormat="1" applyFont="1" applyFill="1" applyBorder="1" applyAlignment="1">
      <alignment horizontal="center" vertical="center"/>
    </xf>
    <xf numFmtId="0" fontId="17" fillId="0" borderId="0" xfId="1" applyFont="1" applyAlignment="1">
      <alignment horizontal="center" vertical="center"/>
    </xf>
    <xf numFmtId="0" fontId="1" fillId="0" borderId="0" xfId="1" applyAlignment="1">
      <alignment horizontal="left" vertical="center" wrapText="1"/>
    </xf>
    <xf numFmtId="10" fontId="23" fillId="0" borderId="0" xfId="3" applyNumberFormat="1" applyFont="1" applyBorder="1" applyAlignment="1">
      <alignment horizontal="center" vertical="center"/>
    </xf>
    <xf numFmtId="0" fontId="15" fillId="0" borderId="35" xfId="2" applyFont="1" applyFill="1" applyBorder="1" applyAlignment="1">
      <alignment horizontal="right" vertical="center"/>
    </xf>
    <xf numFmtId="0" fontId="15" fillId="0" borderId="36" xfId="2" applyFont="1" applyFill="1" applyBorder="1" applyAlignment="1">
      <alignment horizontal="right" vertical="center"/>
    </xf>
    <xf numFmtId="165" fontId="19" fillId="19" borderId="25" xfId="2" applyNumberFormat="1" applyFont="1" applyFill="1" applyBorder="1" applyAlignment="1">
      <alignment horizontal="center" vertical="center" wrapText="1"/>
    </xf>
    <xf numFmtId="165" fontId="19" fillId="19" borderId="26" xfId="2" applyNumberFormat="1" applyFont="1" applyFill="1" applyBorder="1" applyAlignment="1">
      <alignment horizontal="center" vertical="center" wrapText="1"/>
    </xf>
    <xf numFmtId="165" fontId="19" fillId="19" borderId="28" xfId="2" applyNumberFormat="1" applyFont="1" applyFill="1" applyBorder="1" applyAlignment="1">
      <alignment horizontal="center" vertical="center" wrapText="1"/>
    </xf>
    <xf numFmtId="165" fontId="19" fillId="19" borderId="32" xfId="2" applyNumberFormat="1" applyFont="1" applyFill="1" applyBorder="1" applyAlignment="1">
      <alignment horizontal="center" vertical="center" wrapText="1"/>
    </xf>
    <xf numFmtId="165" fontId="19" fillId="19" borderId="1" xfId="2" applyNumberFormat="1" applyFont="1" applyFill="1" applyBorder="1" applyAlignment="1">
      <alignment horizontal="center" vertical="center" wrapText="1"/>
    </xf>
    <xf numFmtId="165" fontId="19" fillId="19" borderId="34" xfId="2" applyNumberFormat="1" applyFont="1" applyFill="1" applyBorder="1" applyAlignment="1">
      <alignment horizontal="center" vertical="center" wrapText="1"/>
    </xf>
    <xf numFmtId="165" fontId="19" fillId="19" borderId="38" xfId="2" applyNumberFormat="1" applyFont="1" applyFill="1" applyBorder="1" applyAlignment="1">
      <alignment horizontal="center" vertical="center" wrapText="1"/>
    </xf>
    <xf numFmtId="165" fontId="19" fillId="19" borderId="36" xfId="2" applyNumberFormat="1" applyFont="1" applyFill="1" applyBorder="1" applyAlignment="1">
      <alignment horizontal="center" vertical="center" wrapText="1"/>
    </xf>
    <xf numFmtId="165" fontId="19" fillId="19" borderId="41" xfId="2" applyNumberFormat="1" applyFont="1" applyFill="1" applyBorder="1" applyAlignment="1">
      <alignment horizontal="center" vertical="center" wrapText="1"/>
    </xf>
    <xf numFmtId="0" fontId="23" fillId="0" borderId="14" xfId="2" applyFont="1" applyFill="1" applyBorder="1" applyAlignment="1">
      <alignment horizontal="center" vertical="center"/>
    </xf>
    <xf numFmtId="0" fontId="23" fillId="0" borderId="0" xfId="2" applyFont="1" applyFill="1" applyBorder="1" applyAlignment="1">
      <alignment horizontal="center" vertical="center"/>
    </xf>
    <xf numFmtId="0" fontId="15" fillId="0" borderId="14"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2" xfId="2" applyFont="1" applyFill="1" applyBorder="1" applyAlignment="1">
      <alignment horizontal="center" vertical="center"/>
    </xf>
    <xf numFmtId="0" fontId="15" fillId="0" borderId="49" xfId="2" applyFont="1" applyFill="1" applyBorder="1" applyAlignment="1">
      <alignment horizontal="center" vertical="center"/>
    </xf>
    <xf numFmtId="0" fontId="15" fillId="0" borderId="63"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10" xfId="2" applyFont="1" applyFill="1" applyBorder="1" applyAlignment="1">
      <alignment horizontal="center" vertical="center"/>
    </xf>
    <xf numFmtId="0" fontId="15" fillId="0" borderId="11" xfId="2" applyFont="1" applyFill="1" applyBorder="1" applyAlignment="1">
      <alignment horizontal="center" vertical="center"/>
    </xf>
    <xf numFmtId="0" fontId="15" fillId="18" borderId="65" xfId="2" applyFont="1" applyFill="1" applyBorder="1" applyAlignment="1">
      <alignment horizontal="center" vertical="center"/>
    </xf>
    <xf numFmtId="0" fontId="15" fillId="18" borderId="55" xfId="2" applyFont="1" applyFill="1" applyBorder="1" applyAlignment="1">
      <alignment horizontal="center" vertical="center"/>
    </xf>
    <xf numFmtId="10" fontId="15" fillId="0" borderId="51" xfId="3" applyNumberFormat="1" applyFont="1" applyBorder="1" applyAlignment="1">
      <alignment horizontal="center" vertical="center" wrapText="1"/>
    </xf>
    <xf numFmtId="10" fontId="15" fillId="0" borderId="54" xfId="3" applyNumberFormat="1" applyFont="1" applyBorder="1" applyAlignment="1">
      <alignment horizontal="center" vertical="center" wrapText="1"/>
    </xf>
    <xf numFmtId="0" fontId="24" fillId="0" borderId="52" xfId="2" applyFont="1" applyBorder="1" applyAlignment="1">
      <alignment horizontal="center" vertical="center" wrapText="1"/>
    </xf>
    <xf numFmtId="0" fontId="24" fillId="0" borderId="55" xfId="2" applyFont="1" applyBorder="1" applyAlignment="1">
      <alignment horizontal="center" vertical="center" wrapText="1"/>
    </xf>
    <xf numFmtId="0" fontId="24" fillId="0" borderId="53" xfId="2" applyFont="1" applyBorder="1" applyAlignment="1">
      <alignment horizontal="center" vertical="center" wrapText="1"/>
    </xf>
    <xf numFmtId="0" fontId="24" fillId="0" borderId="56" xfId="2" applyFont="1" applyBorder="1" applyAlignment="1">
      <alignment horizontal="center" vertical="center" wrapText="1"/>
    </xf>
    <xf numFmtId="0" fontId="23" fillId="0" borderId="57" xfId="2" applyFont="1" applyBorder="1" applyAlignment="1">
      <alignment horizontal="center" vertical="center"/>
    </xf>
    <xf numFmtId="0" fontId="23" fillId="0" borderId="29" xfId="2" applyFont="1" applyBorder="1" applyAlignment="1">
      <alignment horizontal="center" vertical="center"/>
    </xf>
    <xf numFmtId="0" fontId="23" fillId="0" borderId="52" xfId="2" applyFont="1" applyFill="1" applyBorder="1" applyAlignment="1">
      <alignment horizontal="left" vertical="center"/>
    </xf>
    <xf numFmtId="0" fontId="23" fillId="0" borderId="30" xfId="2" applyFont="1" applyFill="1" applyBorder="1" applyAlignment="1">
      <alignment horizontal="left" vertical="center"/>
    </xf>
    <xf numFmtId="10" fontId="23" fillId="0" borderId="58" xfId="3" applyNumberFormat="1" applyFont="1" applyBorder="1" applyAlignment="1">
      <alignment horizontal="center" vertical="center"/>
    </xf>
    <xf numFmtId="10" fontId="23" fillId="0" borderId="31" xfId="3" applyNumberFormat="1" applyFont="1" applyBorder="1" applyAlignment="1">
      <alignment horizontal="center" vertical="center"/>
    </xf>
    <xf numFmtId="10" fontId="23" fillId="0" borderId="59" xfId="3" applyNumberFormat="1" applyFont="1" applyFill="1" applyBorder="1" applyAlignment="1">
      <alignment horizontal="center" vertical="center"/>
    </xf>
    <xf numFmtId="10" fontId="23" fillId="0" borderId="60" xfId="3" applyNumberFormat="1" applyFont="1" applyFill="1" applyBorder="1" applyAlignment="1">
      <alignment horizontal="center" vertical="center"/>
    </xf>
    <xf numFmtId="10" fontId="23" fillId="0" borderId="33" xfId="3" applyNumberFormat="1" applyFont="1" applyBorder="1" applyAlignment="1">
      <alignment horizontal="center" vertical="center"/>
    </xf>
    <xf numFmtId="10" fontId="23" fillId="0" borderId="47" xfId="3" applyNumberFormat="1" applyFont="1" applyBorder="1" applyAlignment="1">
      <alignment horizontal="center" vertical="center"/>
    </xf>
    <xf numFmtId="10" fontId="23" fillId="0" borderId="39" xfId="3" applyNumberFormat="1" applyFont="1" applyBorder="1" applyAlignment="1">
      <alignment horizontal="center" vertical="center"/>
    </xf>
    <xf numFmtId="10" fontId="23" fillId="0" borderId="40" xfId="3" applyNumberFormat="1" applyFont="1" applyBorder="1" applyAlignment="1">
      <alignment horizontal="center" vertical="center"/>
    </xf>
    <xf numFmtId="0" fontId="23" fillId="0" borderId="14" xfId="2" applyFont="1" applyBorder="1" applyAlignment="1">
      <alignment horizontal="center" vertical="center"/>
    </xf>
    <xf numFmtId="0" fontId="23" fillId="0" borderId="0" xfId="2" applyFont="1" applyBorder="1" applyAlignment="1">
      <alignment horizontal="center" vertical="center"/>
    </xf>
    <xf numFmtId="0" fontId="15" fillId="0" borderId="26" xfId="2" applyFont="1" applyFill="1" applyBorder="1" applyAlignment="1">
      <alignment horizontal="justify" vertical="center" wrapText="1"/>
    </xf>
    <xf numFmtId="0" fontId="15" fillId="0" borderId="43" xfId="2" applyFont="1" applyFill="1" applyBorder="1" applyAlignment="1">
      <alignment horizontal="justify" vertical="center" wrapText="1"/>
    </xf>
    <xf numFmtId="49" fontId="19" fillId="19" borderId="48" xfId="2" applyNumberFormat="1" applyFont="1" applyFill="1" applyBorder="1" applyAlignment="1">
      <alignment horizontal="center" vertical="center" wrapText="1"/>
    </xf>
    <xf numFmtId="49" fontId="19" fillId="19" borderId="49" xfId="2" applyNumberFormat="1" applyFont="1" applyFill="1" applyBorder="1" applyAlignment="1">
      <alignment horizontal="center" vertical="center" wrapText="1"/>
    </xf>
    <xf numFmtId="49" fontId="19" fillId="19" borderId="50" xfId="2" applyNumberFormat="1" applyFont="1" applyFill="1" applyBorder="1" applyAlignment="1">
      <alignment horizontal="center" vertical="center" wrapText="1"/>
    </xf>
    <xf numFmtId="10" fontId="23" fillId="0" borderId="27" xfId="3" applyNumberFormat="1" applyFont="1" applyBorder="1" applyAlignment="1">
      <alignment horizontal="center" vertical="center"/>
    </xf>
    <xf numFmtId="10" fontId="23" fillId="0" borderId="44" xfId="3" applyNumberFormat="1" applyFont="1" applyBorder="1" applyAlignment="1">
      <alignment horizontal="center" vertical="center"/>
    </xf>
    <xf numFmtId="0" fontId="23" fillId="0" borderId="14" xfId="2" applyFont="1" applyBorder="1" applyAlignment="1">
      <alignment vertical="center"/>
    </xf>
    <xf numFmtId="0" fontId="23" fillId="0" borderId="0" xfId="2" applyFont="1" applyBorder="1" applyAlignment="1">
      <alignment vertical="center"/>
    </xf>
    <xf numFmtId="0" fontId="21" fillId="0" borderId="27" xfId="2" applyFont="1" applyBorder="1" applyAlignment="1">
      <alignment horizontal="center"/>
    </xf>
    <xf numFmtId="0" fontId="21" fillId="0" borderId="44" xfId="2" applyFont="1" applyBorder="1" applyAlignment="1">
      <alignment horizontal="center"/>
    </xf>
    <xf numFmtId="4" fontId="22" fillId="0" borderId="14" xfId="2" applyNumberFormat="1" applyFont="1" applyBorder="1" applyAlignment="1">
      <alignment horizontal="center" wrapText="1"/>
    </xf>
    <xf numFmtId="4" fontId="22" fillId="0" borderId="0" xfId="2" applyNumberFormat="1" applyFont="1" applyBorder="1" applyAlignment="1">
      <alignment horizontal="center" wrapText="1"/>
    </xf>
    <xf numFmtId="4" fontId="22" fillId="0" borderId="13" xfId="2" applyNumberFormat="1" applyFont="1" applyBorder="1" applyAlignment="1">
      <alignment horizontal="center" wrapText="1"/>
    </xf>
    <xf numFmtId="49" fontId="19" fillId="19" borderId="16" xfId="2" applyNumberFormat="1" applyFont="1" applyFill="1" applyBorder="1" applyAlignment="1">
      <alignment horizontal="center" vertical="center"/>
    </xf>
    <xf numFmtId="49" fontId="19" fillId="19" borderId="23" xfId="2" applyNumberFormat="1" applyFont="1" applyFill="1" applyBorder="1" applyAlignment="1">
      <alignment horizontal="center" vertical="center"/>
    </xf>
    <xf numFmtId="49" fontId="19" fillId="19" borderId="24" xfId="2" applyNumberFormat="1" applyFont="1" applyFill="1" applyBorder="1" applyAlignment="1">
      <alignment horizontal="center" vertical="center"/>
    </xf>
    <xf numFmtId="49" fontId="19" fillId="19" borderId="17" xfId="2" applyNumberFormat="1" applyFont="1" applyFill="1" applyBorder="1" applyAlignment="1">
      <alignment horizontal="center" vertical="center"/>
    </xf>
    <xf numFmtId="49" fontId="19" fillId="19" borderId="25" xfId="2" applyNumberFormat="1" applyFont="1" applyFill="1" applyBorder="1" applyAlignment="1">
      <alignment horizontal="center" vertical="center" wrapText="1"/>
    </xf>
    <xf numFmtId="49" fontId="19" fillId="19" borderId="26" xfId="2" applyNumberFormat="1" applyFont="1" applyFill="1" applyBorder="1" applyAlignment="1">
      <alignment horizontal="center" vertical="center" wrapText="1"/>
    </xf>
    <xf numFmtId="49" fontId="19" fillId="19" borderId="27" xfId="2" applyNumberFormat="1" applyFont="1" applyFill="1" applyBorder="1" applyAlignment="1">
      <alignment horizontal="center" vertical="center" wrapText="1"/>
    </xf>
    <xf numFmtId="49" fontId="19" fillId="19" borderId="28" xfId="2" applyNumberFormat="1" applyFont="1" applyFill="1" applyBorder="1" applyAlignment="1">
      <alignment horizontal="center" vertical="center" wrapText="1"/>
    </xf>
    <xf numFmtId="49" fontId="19" fillId="19" borderId="32" xfId="2" applyNumberFormat="1" applyFont="1" applyFill="1" applyBorder="1" applyAlignment="1">
      <alignment horizontal="center" vertical="center" wrapText="1"/>
    </xf>
    <xf numFmtId="49" fontId="19" fillId="19" borderId="1" xfId="2" applyNumberFormat="1" applyFont="1" applyFill="1" applyBorder="1" applyAlignment="1">
      <alignment horizontal="center" vertical="center" wrapText="1"/>
    </xf>
    <xf numFmtId="49" fontId="19" fillId="19" borderId="33" xfId="2" applyNumberFormat="1" applyFont="1" applyFill="1" applyBorder="1" applyAlignment="1">
      <alignment horizontal="center" vertical="center" wrapText="1"/>
    </xf>
    <xf numFmtId="49" fontId="19" fillId="19" borderId="34" xfId="2" applyNumberFormat="1" applyFont="1" applyFill="1" applyBorder="1" applyAlignment="1">
      <alignment horizontal="center" vertical="center" wrapText="1"/>
    </xf>
    <xf numFmtId="0" fontId="15" fillId="0" borderId="29" xfId="2" applyFont="1" applyFill="1" applyBorder="1" applyAlignment="1">
      <alignment horizontal="center" vertical="center"/>
    </xf>
    <xf numFmtId="0" fontId="15" fillId="0" borderId="35" xfId="2" applyFont="1" applyFill="1" applyBorder="1" applyAlignment="1">
      <alignment horizontal="center" vertical="center"/>
    </xf>
    <xf numFmtId="0" fontId="15" fillId="0" borderId="30" xfId="2" applyFont="1" applyFill="1" applyBorder="1" applyAlignment="1">
      <alignment horizontal="center" vertical="center"/>
    </xf>
    <xf numFmtId="0" fontId="15" fillId="0" borderId="36" xfId="2" applyFont="1" applyFill="1" applyBorder="1" applyAlignment="1">
      <alignment horizontal="center" vertical="center"/>
    </xf>
    <xf numFmtId="0" fontId="15" fillId="0" borderId="31" xfId="2" applyFont="1" applyFill="1" applyBorder="1" applyAlignment="1">
      <alignment horizontal="center" vertical="center"/>
    </xf>
    <xf numFmtId="0" fontId="15" fillId="0" borderId="37" xfId="2" applyFont="1" applyFill="1" applyBorder="1" applyAlignment="1">
      <alignment horizontal="center" vertical="center"/>
    </xf>
    <xf numFmtId="0" fontId="15" fillId="18" borderId="39" xfId="2" applyFont="1" applyFill="1" applyBorder="1" applyAlignment="1">
      <alignment horizontal="center" vertical="center"/>
    </xf>
    <xf numFmtId="0" fontId="15" fillId="18" borderId="40" xfId="2" applyFont="1" applyFill="1" applyBorder="1" applyAlignment="1">
      <alignment horizontal="center" vertical="center"/>
    </xf>
    <xf numFmtId="0" fontId="18" fillId="0" borderId="0" xfId="1" applyFont="1" applyAlignment="1">
      <alignment horizontal="center" vertical="center" wrapText="1"/>
    </xf>
    <xf numFmtId="0" fontId="19" fillId="17" borderId="4" xfId="2" applyFont="1" applyFill="1" applyBorder="1" applyAlignment="1">
      <alignment horizontal="center" vertical="center" wrapText="1"/>
    </xf>
    <xf numFmtId="0" fontId="19" fillId="17" borderId="5" xfId="2" applyFont="1" applyFill="1" applyBorder="1" applyAlignment="1">
      <alignment horizontal="center" vertical="center" wrapText="1"/>
    </xf>
    <xf numFmtId="0" fontId="19" fillId="17" borderId="6" xfId="2" applyFont="1" applyFill="1" applyBorder="1" applyAlignment="1">
      <alignment horizontal="center" vertical="center" wrapText="1"/>
    </xf>
    <xf numFmtId="0" fontId="19" fillId="17" borderId="9" xfId="2" applyFont="1" applyFill="1" applyBorder="1" applyAlignment="1">
      <alignment horizontal="center" vertical="center" wrapText="1"/>
    </xf>
    <xf numFmtId="0" fontId="19" fillId="17" borderId="10" xfId="2" applyFont="1" applyFill="1" applyBorder="1" applyAlignment="1">
      <alignment horizontal="center" vertical="center" wrapText="1"/>
    </xf>
    <xf numFmtId="0" fontId="19" fillId="17" borderId="11" xfId="2" applyFont="1" applyFill="1" applyBorder="1" applyAlignment="1">
      <alignment horizontal="center" vertical="center" wrapText="1"/>
    </xf>
    <xf numFmtId="0" fontId="19" fillId="18" borderId="7" xfId="2" applyFont="1" applyFill="1" applyBorder="1" applyAlignment="1">
      <alignment horizontal="center" vertical="center"/>
    </xf>
    <xf numFmtId="0" fontId="19" fillId="18" borderId="8" xfId="2" applyFont="1" applyFill="1" applyBorder="1" applyAlignment="1">
      <alignment horizontal="center" vertical="center"/>
    </xf>
    <xf numFmtId="0" fontId="19" fillId="18" borderId="12" xfId="2" applyFont="1" applyFill="1" applyBorder="1" applyAlignment="1">
      <alignment horizontal="center" vertical="center"/>
    </xf>
    <xf numFmtId="0" fontId="19" fillId="18" borderId="13" xfId="2" applyFont="1" applyFill="1" applyBorder="1" applyAlignment="1">
      <alignment horizontal="center" vertical="center"/>
    </xf>
    <xf numFmtId="0" fontId="19" fillId="18" borderId="21" xfId="2" applyFont="1" applyFill="1" applyBorder="1" applyAlignment="1">
      <alignment horizontal="center" vertical="center"/>
    </xf>
    <xf numFmtId="0" fontId="19" fillId="18" borderId="22" xfId="2" applyFont="1" applyFill="1" applyBorder="1" applyAlignment="1">
      <alignment horizontal="center" vertical="center"/>
    </xf>
    <xf numFmtId="0" fontId="19" fillId="19" borderId="16" xfId="2" applyFont="1" applyFill="1" applyBorder="1" applyAlignment="1">
      <alignment horizontal="center" vertical="center" wrapText="1"/>
    </xf>
    <xf numFmtId="0" fontId="19" fillId="19" borderId="17" xfId="2" applyFont="1" applyFill="1" applyBorder="1" applyAlignment="1">
      <alignment horizontal="center" vertical="center" wrapText="1"/>
    </xf>
    <xf numFmtId="0" fontId="19" fillId="19" borderId="18" xfId="2" applyFont="1" applyFill="1" applyBorder="1" applyAlignment="1">
      <alignment horizontal="left" vertical="center"/>
    </xf>
    <xf numFmtId="0" fontId="19" fillId="19" borderId="19" xfId="2" applyFont="1" applyFill="1" applyBorder="1" applyAlignment="1">
      <alignment horizontal="left" vertical="center"/>
    </xf>
  </cellXfs>
  <cellStyles count="4">
    <cellStyle name="Normal" xfId="0" builtinId="0"/>
    <cellStyle name="Normal 2" xfId="1"/>
    <cellStyle name="Normal 3" xfId="2"/>
    <cellStyle name="Vírgula 2" xfId="3"/>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3500" cy="742950"/>
    <xdr:pic>
      <xdr:nvPicPr>
        <xdr:cNvPr id="2" name="Imagem 1">
          <a:extLst>
            <a:ext uri="{FF2B5EF4-FFF2-40B4-BE49-F238E27FC236}">
              <a16:creationId xmlns="" xmlns:a16="http://schemas.microsoft.com/office/drawing/2014/main" id="{00000000-0008-0000-0000-000002000000}"/>
            </a:ext>
          </a:extLst>
        </xdr:cNvPr>
        <xdr:cNvPicPr>
          <a:picLocks noSelect="1" noChangeAspect="1" noMove="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22411</xdr:colOff>
      <xdr:row>3</xdr:row>
      <xdr:rowOff>56031</xdr:rowOff>
    </xdr:from>
    <xdr:to>
      <xdr:col>8</xdr:col>
      <xdr:colOff>1008529</xdr:colOff>
      <xdr:row>7</xdr:row>
      <xdr:rowOff>16810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2411" y="913281"/>
          <a:ext cx="1595718" cy="10752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eated%20head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eated header"/>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showOutlineSymbols="0" showWhiteSpace="0" workbookViewId="0">
      <selection activeCell="E2" sqref="E2:F2"/>
    </sheetView>
  </sheetViews>
  <sheetFormatPr defaultRowHeight="14.25" x14ac:dyDescent="0.2"/>
  <cols>
    <col min="1" max="1" width="10" style="11" bestFit="1" customWidth="1"/>
    <col min="2" max="2" width="10" style="11" customWidth="1"/>
    <col min="3" max="3" width="13.25" style="11" bestFit="1" customWidth="1"/>
    <col min="4" max="4" width="60" style="18" bestFit="1" customWidth="1"/>
    <col min="5" max="5" width="8" style="18" bestFit="1" customWidth="1"/>
    <col min="6" max="9" width="13" style="11" bestFit="1" customWidth="1"/>
  </cols>
  <sheetData>
    <row r="1" spans="1:9" ht="15" customHeight="1" x14ac:dyDescent="0.2">
      <c r="A1" s="2"/>
      <c r="B1" s="2"/>
      <c r="C1" s="2"/>
      <c r="D1" s="12" t="s">
        <v>0</v>
      </c>
      <c r="E1" s="109" t="s">
        <v>1</v>
      </c>
      <c r="F1" s="109"/>
      <c r="G1" s="110" t="s">
        <v>2</v>
      </c>
      <c r="H1" s="110"/>
      <c r="I1" s="2" t="s">
        <v>3</v>
      </c>
    </row>
    <row r="2" spans="1:9" ht="80.099999999999994" customHeight="1" x14ac:dyDescent="0.2">
      <c r="A2" s="3"/>
      <c r="B2" s="3"/>
      <c r="C2" s="3"/>
      <c r="D2" s="13" t="s">
        <v>4</v>
      </c>
      <c r="E2" s="111" t="s">
        <v>5</v>
      </c>
      <c r="F2" s="111"/>
      <c r="G2" s="112" t="s">
        <v>6</v>
      </c>
      <c r="H2" s="112"/>
      <c r="I2" s="3" t="s">
        <v>7</v>
      </c>
    </row>
    <row r="3" spans="1:9" ht="15" x14ac:dyDescent="0.25">
      <c r="A3" s="113" t="s">
        <v>8</v>
      </c>
      <c r="B3" s="114"/>
      <c r="C3" s="114"/>
      <c r="D3" s="114"/>
      <c r="E3" s="114"/>
      <c r="F3" s="114"/>
      <c r="G3" s="114"/>
      <c r="H3" s="114"/>
      <c r="I3" s="114"/>
    </row>
    <row r="4" spans="1:9" ht="30" customHeight="1" x14ac:dyDescent="0.2">
      <c r="A4" s="19" t="s">
        <v>9</v>
      </c>
      <c r="B4" s="4" t="s">
        <v>10</v>
      </c>
      <c r="C4" s="19" t="s">
        <v>11</v>
      </c>
      <c r="D4" s="19" t="s">
        <v>12</v>
      </c>
      <c r="E4" s="14" t="s">
        <v>13</v>
      </c>
      <c r="F4" s="4" t="s">
        <v>14</v>
      </c>
      <c r="G4" s="20" t="s">
        <v>77</v>
      </c>
      <c r="H4" s="20" t="s">
        <v>78</v>
      </c>
      <c r="I4" s="20" t="s">
        <v>79</v>
      </c>
    </row>
    <row r="5" spans="1:9" ht="26.1" customHeight="1" x14ac:dyDescent="0.2">
      <c r="A5" s="6" t="s">
        <v>15</v>
      </c>
      <c r="B5" s="6"/>
      <c r="C5" s="6"/>
      <c r="D5" s="15" t="s">
        <v>16</v>
      </c>
      <c r="E5" s="15"/>
      <c r="F5" s="5"/>
      <c r="G5" s="6"/>
      <c r="H5" s="6"/>
      <c r="I5" s="7">
        <v>987793.42</v>
      </c>
    </row>
    <row r="6" spans="1:9" ht="26.1" customHeight="1" x14ac:dyDescent="0.2">
      <c r="A6" s="21" t="s">
        <v>17</v>
      </c>
      <c r="B6" s="8" t="s">
        <v>18</v>
      </c>
      <c r="C6" s="21" t="s">
        <v>19</v>
      </c>
      <c r="D6" s="16" t="s">
        <v>20</v>
      </c>
      <c r="E6" s="17" t="s">
        <v>21</v>
      </c>
      <c r="F6" s="8">
        <v>18</v>
      </c>
      <c r="G6" s="9">
        <v>9685.2000000000007</v>
      </c>
      <c r="H6" s="9">
        <v>12409.64</v>
      </c>
      <c r="I6" s="9">
        <v>223373.52</v>
      </c>
    </row>
    <row r="7" spans="1:9" ht="26.1" customHeight="1" x14ac:dyDescent="0.2">
      <c r="A7" s="21" t="s">
        <v>22</v>
      </c>
      <c r="B7" s="8" t="s">
        <v>23</v>
      </c>
      <c r="C7" s="21" t="s">
        <v>19</v>
      </c>
      <c r="D7" s="16" t="s">
        <v>24</v>
      </c>
      <c r="E7" s="17" t="s">
        <v>21</v>
      </c>
      <c r="F7" s="8">
        <v>18</v>
      </c>
      <c r="G7" s="9">
        <v>5136.9399999999996</v>
      </c>
      <c r="H7" s="9">
        <v>6581.96</v>
      </c>
      <c r="I7" s="9">
        <v>118475.28</v>
      </c>
    </row>
    <row r="8" spans="1:9" ht="26.1" customHeight="1" x14ac:dyDescent="0.2">
      <c r="A8" s="21" t="s">
        <v>25</v>
      </c>
      <c r="B8" s="8" t="s">
        <v>26</v>
      </c>
      <c r="C8" s="21" t="s">
        <v>19</v>
      </c>
      <c r="D8" s="16" t="s">
        <v>27</v>
      </c>
      <c r="E8" s="17" t="s">
        <v>21</v>
      </c>
      <c r="F8" s="8">
        <v>18</v>
      </c>
      <c r="G8" s="9">
        <v>5136.9399999999996</v>
      </c>
      <c r="H8" s="9">
        <v>6581.96</v>
      </c>
      <c r="I8" s="9">
        <v>118475.28</v>
      </c>
    </row>
    <row r="9" spans="1:9" ht="26.1" customHeight="1" x14ac:dyDescent="0.2">
      <c r="A9" s="21" t="s">
        <v>28</v>
      </c>
      <c r="B9" s="8" t="s">
        <v>29</v>
      </c>
      <c r="C9" s="21" t="s">
        <v>19</v>
      </c>
      <c r="D9" s="16" t="s">
        <v>30</v>
      </c>
      <c r="E9" s="17" t="s">
        <v>21</v>
      </c>
      <c r="F9" s="8">
        <v>18</v>
      </c>
      <c r="G9" s="9">
        <v>6639.8</v>
      </c>
      <c r="H9" s="9">
        <v>8507.57</v>
      </c>
      <c r="I9" s="9">
        <v>153136.26</v>
      </c>
    </row>
    <row r="10" spans="1:9" ht="51.95" customHeight="1" x14ac:dyDescent="0.2">
      <c r="A10" s="21" t="s">
        <v>31</v>
      </c>
      <c r="B10" s="8" t="s">
        <v>32</v>
      </c>
      <c r="C10" s="21" t="s">
        <v>19</v>
      </c>
      <c r="D10" s="16" t="s">
        <v>33</v>
      </c>
      <c r="E10" s="17" t="s">
        <v>21</v>
      </c>
      <c r="F10" s="8">
        <v>18</v>
      </c>
      <c r="G10" s="9">
        <v>6639.8</v>
      </c>
      <c r="H10" s="9">
        <v>8507.57</v>
      </c>
      <c r="I10" s="9">
        <v>153136.26</v>
      </c>
    </row>
    <row r="11" spans="1:9" ht="39" customHeight="1" x14ac:dyDescent="0.2">
      <c r="A11" s="21" t="s">
        <v>34</v>
      </c>
      <c r="B11" s="8" t="s">
        <v>35</v>
      </c>
      <c r="C11" s="21" t="s">
        <v>19</v>
      </c>
      <c r="D11" s="16" t="s">
        <v>36</v>
      </c>
      <c r="E11" s="17" t="s">
        <v>21</v>
      </c>
      <c r="F11" s="8">
        <v>18</v>
      </c>
      <c r="G11" s="9">
        <v>6639.8</v>
      </c>
      <c r="H11" s="9">
        <v>8507.57</v>
      </c>
      <c r="I11" s="9">
        <v>153136.26</v>
      </c>
    </row>
    <row r="12" spans="1:9" ht="26.1" customHeight="1" x14ac:dyDescent="0.2">
      <c r="A12" s="21" t="s">
        <v>37</v>
      </c>
      <c r="B12" s="8" t="s">
        <v>38</v>
      </c>
      <c r="C12" s="21" t="s">
        <v>19</v>
      </c>
      <c r="D12" s="16" t="s">
        <v>39</v>
      </c>
      <c r="E12" s="17" t="s">
        <v>21</v>
      </c>
      <c r="F12" s="8">
        <v>8</v>
      </c>
      <c r="G12" s="9">
        <v>6639.8</v>
      </c>
      <c r="H12" s="9">
        <v>8507.57</v>
      </c>
      <c r="I12" s="9">
        <v>68060.56</v>
      </c>
    </row>
    <row r="13" spans="1:9" ht="26.1" customHeight="1" x14ac:dyDescent="0.2">
      <c r="A13" s="6" t="s">
        <v>40</v>
      </c>
      <c r="B13" s="6"/>
      <c r="C13" s="6"/>
      <c r="D13" s="15" t="s">
        <v>41</v>
      </c>
      <c r="E13" s="15"/>
      <c r="F13" s="5"/>
      <c r="G13" s="6"/>
      <c r="H13" s="6"/>
      <c r="I13" s="7">
        <v>269708.40000000002</v>
      </c>
    </row>
    <row r="14" spans="1:9" ht="26.1" customHeight="1" x14ac:dyDescent="0.2">
      <c r="A14" s="21" t="s">
        <v>42</v>
      </c>
      <c r="B14" s="8" t="s">
        <v>43</v>
      </c>
      <c r="C14" s="21" t="s">
        <v>19</v>
      </c>
      <c r="D14" s="16" t="s">
        <v>44</v>
      </c>
      <c r="E14" s="17" t="s">
        <v>45</v>
      </c>
      <c r="F14" s="8">
        <v>360</v>
      </c>
      <c r="G14" s="9">
        <v>116.22</v>
      </c>
      <c r="H14" s="9">
        <v>148.91</v>
      </c>
      <c r="I14" s="9">
        <v>53607.6</v>
      </c>
    </row>
    <row r="15" spans="1:9" ht="26.1" customHeight="1" x14ac:dyDescent="0.2">
      <c r="A15" s="21" t="s">
        <v>46</v>
      </c>
      <c r="B15" s="8" t="s">
        <v>47</v>
      </c>
      <c r="C15" s="21" t="s">
        <v>19</v>
      </c>
      <c r="D15" s="16" t="s">
        <v>48</v>
      </c>
      <c r="E15" s="17" t="s">
        <v>45</v>
      </c>
      <c r="F15" s="8">
        <v>360</v>
      </c>
      <c r="G15" s="9">
        <v>127.31</v>
      </c>
      <c r="H15" s="9">
        <v>163.12</v>
      </c>
      <c r="I15" s="9">
        <v>58723.199999999997</v>
      </c>
    </row>
    <row r="16" spans="1:9" ht="26.1" customHeight="1" x14ac:dyDescent="0.2">
      <c r="A16" s="21" t="s">
        <v>49</v>
      </c>
      <c r="B16" s="8" t="s">
        <v>50</v>
      </c>
      <c r="C16" s="21" t="s">
        <v>19</v>
      </c>
      <c r="D16" s="16" t="s">
        <v>51</v>
      </c>
      <c r="E16" s="17" t="s">
        <v>45</v>
      </c>
      <c r="F16" s="8">
        <v>720</v>
      </c>
      <c r="G16" s="9">
        <v>113.73</v>
      </c>
      <c r="H16" s="9">
        <v>145.72</v>
      </c>
      <c r="I16" s="9">
        <v>104918.39999999999</v>
      </c>
    </row>
    <row r="17" spans="1:9" ht="26.1" customHeight="1" x14ac:dyDescent="0.2">
      <c r="A17" s="21" t="s">
        <v>52</v>
      </c>
      <c r="B17" s="8" t="s">
        <v>53</v>
      </c>
      <c r="C17" s="21" t="s">
        <v>19</v>
      </c>
      <c r="D17" s="16" t="s">
        <v>54</v>
      </c>
      <c r="E17" s="17" t="s">
        <v>45</v>
      </c>
      <c r="F17" s="8">
        <v>360</v>
      </c>
      <c r="G17" s="9">
        <v>113.73</v>
      </c>
      <c r="H17" s="9">
        <v>145.72</v>
      </c>
      <c r="I17" s="9">
        <v>52459.199999999997</v>
      </c>
    </row>
    <row r="18" spans="1:9" ht="26.1" customHeight="1" x14ac:dyDescent="0.2">
      <c r="A18" s="6" t="s">
        <v>55</v>
      </c>
      <c r="B18" s="6"/>
      <c r="C18" s="6"/>
      <c r="D18" s="15" t="s">
        <v>56</v>
      </c>
      <c r="E18" s="15"/>
      <c r="F18" s="5"/>
      <c r="G18" s="6"/>
      <c r="H18" s="6"/>
      <c r="I18" s="7">
        <v>80390</v>
      </c>
    </row>
    <row r="19" spans="1:9" ht="65.099999999999994" customHeight="1" x14ac:dyDescent="0.2">
      <c r="A19" s="21" t="s">
        <v>57</v>
      </c>
      <c r="B19" s="8" t="s">
        <v>58</v>
      </c>
      <c r="C19" s="21" t="s">
        <v>19</v>
      </c>
      <c r="D19" s="16" t="s">
        <v>59</v>
      </c>
      <c r="E19" s="17" t="s">
        <v>60</v>
      </c>
      <c r="F19" s="8">
        <v>3000</v>
      </c>
      <c r="G19" s="9">
        <v>5.22</v>
      </c>
      <c r="H19" s="9">
        <v>6.68</v>
      </c>
      <c r="I19" s="9">
        <v>20040</v>
      </c>
    </row>
    <row r="20" spans="1:9" ht="51.95" customHeight="1" x14ac:dyDescent="0.2">
      <c r="A20" s="21" t="s">
        <v>61</v>
      </c>
      <c r="B20" s="8" t="s">
        <v>62</v>
      </c>
      <c r="C20" s="21" t="s">
        <v>19</v>
      </c>
      <c r="D20" s="16" t="s">
        <v>63</v>
      </c>
      <c r="E20" s="17" t="s">
        <v>60</v>
      </c>
      <c r="F20" s="8">
        <v>2000</v>
      </c>
      <c r="G20" s="9">
        <v>5.5</v>
      </c>
      <c r="H20" s="9">
        <v>7.04</v>
      </c>
      <c r="I20" s="9">
        <v>14080</v>
      </c>
    </row>
    <row r="21" spans="1:9" ht="65.099999999999994" customHeight="1" x14ac:dyDescent="0.2">
      <c r="A21" s="21" t="s">
        <v>64</v>
      </c>
      <c r="B21" s="8" t="s">
        <v>65</v>
      </c>
      <c r="C21" s="21" t="s">
        <v>19</v>
      </c>
      <c r="D21" s="16" t="s">
        <v>66</v>
      </c>
      <c r="E21" s="17" t="s">
        <v>60</v>
      </c>
      <c r="F21" s="8">
        <v>3000</v>
      </c>
      <c r="G21" s="9">
        <v>10.33</v>
      </c>
      <c r="H21" s="9">
        <v>13.23</v>
      </c>
      <c r="I21" s="9">
        <v>39690</v>
      </c>
    </row>
    <row r="22" spans="1:9" ht="65.099999999999994" customHeight="1" x14ac:dyDescent="0.2">
      <c r="A22" s="21" t="s">
        <v>67</v>
      </c>
      <c r="B22" s="8" t="s">
        <v>68</v>
      </c>
      <c r="C22" s="21" t="s">
        <v>19</v>
      </c>
      <c r="D22" s="16" t="s">
        <v>69</v>
      </c>
      <c r="E22" s="17" t="s">
        <v>60</v>
      </c>
      <c r="F22" s="8">
        <v>2000</v>
      </c>
      <c r="G22" s="9">
        <v>2.57</v>
      </c>
      <c r="H22" s="9">
        <v>3.29</v>
      </c>
      <c r="I22" s="9">
        <v>6580</v>
      </c>
    </row>
    <row r="23" spans="1:9" ht="24" customHeight="1" x14ac:dyDescent="0.2">
      <c r="A23" s="6" t="s">
        <v>70</v>
      </c>
      <c r="B23" s="6"/>
      <c r="C23" s="6"/>
      <c r="D23" s="15" t="s">
        <v>71</v>
      </c>
      <c r="E23" s="15"/>
      <c r="F23" s="5"/>
      <c r="G23" s="6"/>
      <c r="H23" s="6"/>
      <c r="I23" s="7">
        <v>30514.03</v>
      </c>
    </row>
    <row r="24" spans="1:9" ht="26.1" customHeight="1" x14ac:dyDescent="0.2">
      <c r="A24" s="21" t="s">
        <v>72</v>
      </c>
      <c r="B24" s="8" t="s">
        <v>73</v>
      </c>
      <c r="C24" s="21" t="s">
        <v>19</v>
      </c>
      <c r="D24" s="16" t="s">
        <v>74</v>
      </c>
      <c r="E24" s="17" t="s">
        <v>75</v>
      </c>
      <c r="F24" s="8">
        <v>1</v>
      </c>
      <c r="G24" s="9">
        <v>23814.9</v>
      </c>
      <c r="H24" s="9">
        <v>30514.03</v>
      </c>
      <c r="I24" s="9">
        <v>30514.03</v>
      </c>
    </row>
    <row r="25" spans="1:9" ht="14.25" customHeight="1" x14ac:dyDescent="0.2">
      <c r="A25" s="108" t="s">
        <v>76</v>
      </c>
      <c r="B25" s="108"/>
      <c r="C25" s="108"/>
      <c r="D25" s="108"/>
      <c r="E25" s="108"/>
      <c r="F25" s="108"/>
      <c r="G25" s="108"/>
      <c r="H25" s="108"/>
      <c r="I25" s="10">
        <f>SUM(I5:I24)/2</f>
        <v>1368405.85</v>
      </c>
    </row>
  </sheetData>
  <mergeCells count="6">
    <mergeCell ref="A25:H25"/>
    <mergeCell ref="E1:F1"/>
    <mergeCell ref="G1:H1"/>
    <mergeCell ref="E2:F2"/>
    <mergeCell ref="G2:H2"/>
    <mergeCell ref="A3:I3"/>
  </mergeCells>
  <pageMargins left="0.5" right="0.5" top="1" bottom="1" header="0.5" footer="0.5"/>
  <pageSetup paperSize="9" fitToHeight="0" orientation="landscape" r:id="rId1"/>
  <headerFooter>
    <oddHeader>&amp;L &amp;CTRIBUNAL REGIONAL DO TRABALHO DA 5ª REGIÃO
CNPJ: 02.839.639/0001-90 &amp;R</oddHeader>
    <oddFooter>&amp;L &amp;CRUA DO CABRAL EDF. PRES. MÉDICI - Nazaré - Salvador / BA
(71) 3319-7153 / neaeletrica@trt5.jus.br &amp;R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showOutlineSymbols="0" showWhiteSpace="0" workbookViewId="0">
      <selection activeCell="B2" sqref="B2"/>
    </sheetView>
  </sheetViews>
  <sheetFormatPr defaultRowHeight="14.25" x14ac:dyDescent="0.2"/>
  <cols>
    <col min="1" max="1" width="10" style="1" bestFit="1" customWidth="1"/>
    <col min="2" max="2" width="12" style="1" bestFit="1" customWidth="1"/>
    <col min="3" max="3" width="10" style="1" bestFit="1" customWidth="1"/>
    <col min="4" max="4" width="60" style="1" bestFit="1" customWidth="1"/>
    <col min="5" max="5" width="15" style="1" bestFit="1" customWidth="1"/>
    <col min="6" max="8" width="12" style="1" bestFit="1" customWidth="1"/>
    <col min="9" max="9" width="13" style="1" bestFit="1" customWidth="1"/>
    <col min="10" max="10" width="14" style="1" bestFit="1" customWidth="1"/>
    <col min="11" max="16384" width="9" style="1"/>
  </cols>
  <sheetData>
    <row r="1" spans="1:10" ht="15" x14ac:dyDescent="0.2">
      <c r="A1" s="22"/>
      <c r="B1" s="22"/>
      <c r="C1" s="115" t="s">
        <v>0</v>
      </c>
      <c r="D1" s="115"/>
      <c r="E1" s="115" t="s">
        <v>1</v>
      </c>
      <c r="F1" s="115"/>
      <c r="G1" s="115" t="s">
        <v>2</v>
      </c>
      <c r="H1" s="115"/>
      <c r="I1" s="115" t="s">
        <v>3</v>
      </c>
      <c r="J1" s="115"/>
    </row>
    <row r="2" spans="1:10" ht="80.099999999999994" customHeight="1" x14ac:dyDescent="0.2">
      <c r="A2" s="23"/>
      <c r="B2" s="23"/>
      <c r="C2" s="116" t="s">
        <v>4</v>
      </c>
      <c r="D2" s="116"/>
      <c r="E2" s="116" t="s">
        <v>5</v>
      </c>
      <c r="F2" s="116"/>
      <c r="G2" s="116" t="s">
        <v>6</v>
      </c>
      <c r="H2" s="116"/>
      <c r="I2" s="116" t="s">
        <v>7</v>
      </c>
      <c r="J2" s="116"/>
    </row>
    <row r="3" spans="1:10" ht="15" x14ac:dyDescent="0.25">
      <c r="A3" s="118" t="s">
        <v>80</v>
      </c>
      <c r="B3" s="114"/>
      <c r="C3" s="114"/>
      <c r="D3" s="114"/>
      <c r="E3" s="114"/>
      <c r="F3" s="114"/>
      <c r="G3" s="114"/>
      <c r="H3" s="114"/>
      <c r="I3" s="114"/>
      <c r="J3" s="114"/>
    </row>
    <row r="4" spans="1:10" ht="26.1" customHeight="1" x14ac:dyDescent="0.2">
      <c r="A4" s="24" t="s">
        <v>15</v>
      </c>
      <c r="B4" s="24"/>
      <c r="C4" s="24"/>
      <c r="D4" s="24" t="s">
        <v>16</v>
      </c>
      <c r="E4" s="24"/>
      <c r="F4" s="119"/>
      <c r="G4" s="119"/>
      <c r="H4" s="25"/>
      <c r="I4" s="24"/>
      <c r="J4" s="26">
        <v>987793.42</v>
      </c>
    </row>
    <row r="5" spans="1:10" ht="18" customHeight="1" x14ac:dyDescent="0.2">
      <c r="A5" s="27" t="s">
        <v>17</v>
      </c>
      <c r="B5" s="28" t="s">
        <v>10</v>
      </c>
      <c r="C5" s="27" t="s">
        <v>11</v>
      </c>
      <c r="D5" s="27" t="s">
        <v>12</v>
      </c>
      <c r="E5" s="120" t="s">
        <v>81</v>
      </c>
      <c r="F5" s="120"/>
      <c r="G5" s="29" t="s">
        <v>13</v>
      </c>
      <c r="H5" s="28" t="s">
        <v>14</v>
      </c>
      <c r="I5" s="28" t="s">
        <v>82</v>
      </c>
      <c r="J5" s="28" t="s">
        <v>83</v>
      </c>
    </row>
    <row r="6" spans="1:10" ht="26.1" customHeight="1" x14ac:dyDescent="0.2">
      <c r="A6" s="30" t="s">
        <v>84</v>
      </c>
      <c r="B6" s="31" t="s">
        <v>18</v>
      </c>
      <c r="C6" s="30" t="s">
        <v>19</v>
      </c>
      <c r="D6" s="30" t="s">
        <v>20</v>
      </c>
      <c r="E6" s="117" t="s">
        <v>85</v>
      </c>
      <c r="F6" s="117"/>
      <c r="G6" s="32" t="s">
        <v>21</v>
      </c>
      <c r="H6" s="33">
        <v>1</v>
      </c>
      <c r="I6" s="34">
        <v>9685.2000000000007</v>
      </c>
      <c r="J6" s="34">
        <v>9685.2000000000007</v>
      </c>
    </row>
    <row r="7" spans="1:10" ht="26.1" customHeight="1" x14ac:dyDescent="0.2">
      <c r="A7" s="35" t="s">
        <v>86</v>
      </c>
      <c r="B7" s="36" t="s">
        <v>87</v>
      </c>
      <c r="C7" s="35" t="s">
        <v>88</v>
      </c>
      <c r="D7" s="35" t="s">
        <v>89</v>
      </c>
      <c r="E7" s="121" t="s">
        <v>90</v>
      </c>
      <c r="F7" s="121"/>
      <c r="G7" s="37" t="s">
        <v>45</v>
      </c>
      <c r="H7" s="38">
        <v>60</v>
      </c>
      <c r="I7" s="39">
        <v>161.41999999999999</v>
      </c>
      <c r="J7" s="39">
        <v>9685.2000000000007</v>
      </c>
    </row>
    <row r="8" spans="1:10" x14ac:dyDescent="0.2">
      <c r="A8" s="40"/>
      <c r="B8" s="40"/>
      <c r="C8" s="40"/>
      <c r="D8" s="40"/>
      <c r="E8" s="40" t="s">
        <v>91</v>
      </c>
      <c r="F8" s="41">
        <v>9569.4</v>
      </c>
      <c r="G8" s="40" t="s">
        <v>92</v>
      </c>
      <c r="H8" s="41">
        <v>0</v>
      </c>
      <c r="I8" s="40" t="s">
        <v>93</v>
      </c>
      <c r="J8" s="41">
        <v>9569.4</v>
      </c>
    </row>
    <row r="9" spans="1:10" x14ac:dyDescent="0.2">
      <c r="A9" s="40"/>
      <c r="B9" s="40"/>
      <c r="C9" s="40"/>
      <c r="D9" s="40"/>
      <c r="E9" s="40" t="s">
        <v>94</v>
      </c>
      <c r="F9" s="41">
        <v>2724.44</v>
      </c>
      <c r="G9" s="40"/>
      <c r="H9" s="122" t="s">
        <v>95</v>
      </c>
      <c r="I9" s="122"/>
      <c r="J9" s="41">
        <v>12409.64</v>
      </c>
    </row>
    <row r="10" spans="1:10" ht="30" customHeight="1" thickBot="1" x14ac:dyDescent="0.25">
      <c r="A10" s="42"/>
      <c r="B10" s="42"/>
      <c r="C10" s="42"/>
      <c r="D10" s="42"/>
      <c r="E10" s="42"/>
      <c r="F10" s="42"/>
      <c r="G10" s="42" t="s">
        <v>96</v>
      </c>
      <c r="H10" s="43">
        <v>18</v>
      </c>
      <c r="I10" s="42" t="s">
        <v>97</v>
      </c>
      <c r="J10" s="44">
        <v>223373.52</v>
      </c>
    </row>
    <row r="11" spans="1:10" ht="0.95" customHeight="1" thickTop="1" x14ac:dyDescent="0.2">
      <c r="A11" s="45"/>
      <c r="B11" s="45"/>
      <c r="C11" s="45"/>
      <c r="D11" s="45"/>
      <c r="E11" s="45"/>
      <c r="F11" s="45"/>
      <c r="G11" s="45"/>
      <c r="H11" s="45"/>
      <c r="I11" s="45"/>
      <c r="J11" s="45"/>
    </row>
    <row r="12" spans="1:10" ht="18" customHeight="1" x14ac:dyDescent="0.2">
      <c r="A12" s="27" t="s">
        <v>22</v>
      </c>
      <c r="B12" s="28" t="s">
        <v>10</v>
      </c>
      <c r="C12" s="27" t="s">
        <v>11</v>
      </c>
      <c r="D12" s="27" t="s">
        <v>12</v>
      </c>
      <c r="E12" s="120" t="s">
        <v>81</v>
      </c>
      <c r="F12" s="120"/>
      <c r="G12" s="29" t="s">
        <v>13</v>
      </c>
      <c r="H12" s="28" t="s">
        <v>14</v>
      </c>
      <c r="I12" s="28" t="s">
        <v>82</v>
      </c>
      <c r="J12" s="28" t="s">
        <v>83</v>
      </c>
    </row>
    <row r="13" spans="1:10" ht="26.1" customHeight="1" x14ac:dyDescent="0.2">
      <c r="A13" s="30" t="s">
        <v>84</v>
      </c>
      <c r="B13" s="31" t="s">
        <v>23</v>
      </c>
      <c r="C13" s="30" t="s">
        <v>19</v>
      </c>
      <c r="D13" s="30" t="s">
        <v>24</v>
      </c>
      <c r="E13" s="117" t="s">
        <v>85</v>
      </c>
      <c r="F13" s="117"/>
      <c r="G13" s="32" t="s">
        <v>21</v>
      </c>
      <c r="H13" s="33">
        <v>1</v>
      </c>
      <c r="I13" s="34">
        <v>5136.9399999999996</v>
      </c>
      <c r="J13" s="34">
        <v>5136.9399999999996</v>
      </c>
    </row>
    <row r="14" spans="1:10" ht="26.1" customHeight="1" x14ac:dyDescent="0.2">
      <c r="A14" s="35" t="s">
        <v>86</v>
      </c>
      <c r="B14" s="36" t="s">
        <v>98</v>
      </c>
      <c r="C14" s="35" t="s">
        <v>88</v>
      </c>
      <c r="D14" s="35" t="s">
        <v>99</v>
      </c>
      <c r="E14" s="121" t="s">
        <v>90</v>
      </c>
      <c r="F14" s="121"/>
      <c r="G14" s="37" t="s">
        <v>100</v>
      </c>
      <c r="H14" s="38">
        <v>1</v>
      </c>
      <c r="I14" s="39">
        <v>5136.9399999999996</v>
      </c>
      <c r="J14" s="39">
        <v>5136.9399999999996</v>
      </c>
    </row>
    <row r="15" spans="1:10" x14ac:dyDescent="0.2">
      <c r="A15" s="40"/>
      <c r="B15" s="40"/>
      <c r="C15" s="40"/>
      <c r="D15" s="40"/>
      <c r="E15" s="40" t="s">
        <v>91</v>
      </c>
      <c r="F15" s="41">
        <v>4757.2</v>
      </c>
      <c r="G15" s="40" t="s">
        <v>92</v>
      </c>
      <c r="H15" s="41">
        <v>0</v>
      </c>
      <c r="I15" s="40" t="s">
        <v>93</v>
      </c>
      <c r="J15" s="41">
        <v>4757.2</v>
      </c>
    </row>
    <row r="16" spans="1:10" x14ac:dyDescent="0.2">
      <c r="A16" s="40"/>
      <c r="B16" s="40"/>
      <c r="C16" s="40"/>
      <c r="D16" s="40"/>
      <c r="E16" s="40" t="s">
        <v>94</v>
      </c>
      <c r="F16" s="41">
        <v>1445.02</v>
      </c>
      <c r="G16" s="40"/>
      <c r="H16" s="122" t="s">
        <v>95</v>
      </c>
      <c r="I16" s="122"/>
      <c r="J16" s="41">
        <v>6581.96</v>
      </c>
    </row>
    <row r="17" spans="1:10" ht="30" customHeight="1" thickBot="1" x14ac:dyDescent="0.25">
      <c r="A17" s="42"/>
      <c r="B17" s="42"/>
      <c r="C17" s="42"/>
      <c r="D17" s="42"/>
      <c r="E17" s="42"/>
      <c r="F17" s="42"/>
      <c r="G17" s="42" t="s">
        <v>96</v>
      </c>
      <c r="H17" s="43">
        <v>18</v>
      </c>
      <c r="I17" s="42" t="s">
        <v>97</v>
      </c>
      <c r="J17" s="44">
        <v>118475.28</v>
      </c>
    </row>
    <row r="18" spans="1:10" ht="0.95" customHeight="1" thickTop="1" x14ac:dyDescent="0.2">
      <c r="A18" s="45"/>
      <c r="B18" s="45"/>
      <c r="C18" s="45"/>
      <c r="D18" s="45"/>
      <c r="E18" s="45"/>
      <c r="F18" s="45"/>
      <c r="G18" s="45"/>
      <c r="H18" s="45"/>
      <c r="I18" s="45"/>
      <c r="J18" s="45"/>
    </row>
    <row r="19" spans="1:10" ht="18" customHeight="1" x14ac:dyDescent="0.2">
      <c r="A19" s="27" t="s">
        <v>25</v>
      </c>
      <c r="B19" s="28" t="s">
        <v>10</v>
      </c>
      <c r="C19" s="27" t="s">
        <v>11</v>
      </c>
      <c r="D19" s="27" t="s">
        <v>12</v>
      </c>
      <c r="E19" s="120" t="s">
        <v>81</v>
      </c>
      <c r="F19" s="120"/>
      <c r="G19" s="29" t="s">
        <v>13</v>
      </c>
      <c r="H19" s="28" t="s">
        <v>14</v>
      </c>
      <c r="I19" s="28" t="s">
        <v>82</v>
      </c>
      <c r="J19" s="28" t="s">
        <v>83</v>
      </c>
    </row>
    <row r="20" spans="1:10" ht="26.1" customHeight="1" x14ac:dyDescent="0.2">
      <c r="A20" s="30" t="s">
        <v>84</v>
      </c>
      <c r="B20" s="31" t="s">
        <v>26</v>
      </c>
      <c r="C20" s="30" t="s">
        <v>19</v>
      </c>
      <c r="D20" s="30" t="s">
        <v>27</v>
      </c>
      <c r="E20" s="117" t="s">
        <v>85</v>
      </c>
      <c r="F20" s="117"/>
      <c r="G20" s="32" t="s">
        <v>21</v>
      </c>
      <c r="H20" s="33">
        <v>1</v>
      </c>
      <c r="I20" s="34">
        <v>5136.9399999999996</v>
      </c>
      <c r="J20" s="34">
        <v>5136.9399999999996</v>
      </c>
    </row>
    <row r="21" spans="1:10" ht="26.1" customHeight="1" x14ac:dyDescent="0.2">
      <c r="A21" s="35" t="s">
        <v>86</v>
      </c>
      <c r="B21" s="36" t="s">
        <v>98</v>
      </c>
      <c r="C21" s="35" t="s">
        <v>88</v>
      </c>
      <c r="D21" s="35" t="s">
        <v>99</v>
      </c>
      <c r="E21" s="121" t="s">
        <v>90</v>
      </c>
      <c r="F21" s="121"/>
      <c r="G21" s="37" t="s">
        <v>100</v>
      </c>
      <c r="H21" s="38">
        <v>1</v>
      </c>
      <c r="I21" s="39">
        <v>5136.9399999999996</v>
      </c>
      <c r="J21" s="39">
        <v>5136.9399999999996</v>
      </c>
    </row>
    <row r="22" spans="1:10" x14ac:dyDescent="0.2">
      <c r="A22" s="40"/>
      <c r="B22" s="40"/>
      <c r="C22" s="40"/>
      <c r="D22" s="40"/>
      <c r="E22" s="40" t="s">
        <v>91</v>
      </c>
      <c r="F22" s="41">
        <v>4757.2</v>
      </c>
      <c r="G22" s="40" t="s">
        <v>92</v>
      </c>
      <c r="H22" s="41">
        <v>0</v>
      </c>
      <c r="I22" s="40" t="s">
        <v>93</v>
      </c>
      <c r="J22" s="41">
        <v>4757.2</v>
      </c>
    </row>
    <row r="23" spans="1:10" x14ac:dyDescent="0.2">
      <c r="A23" s="40"/>
      <c r="B23" s="40"/>
      <c r="C23" s="40"/>
      <c r="D23" s="40"/>
      <c r="E23" s="40" t="s">
        <v>94</v>
      </c>
      <c r="F23" s="41">
        <v>1445.02</v>
      </c>
      <c r="G23" s="40"/>
      <c r="H23" s="122" t="s">
        <v>95</v>
      </c>
      <c r="I23" s="122"/>
      <c r="J23" s="41">
        <v>6581.96</v>
      </c>
    </row>
    <row r="24" spans="1:10" ht="30" customHeight="1" thickBot="1" x14ac:dyDescent="0.25">
      <c r="A24" s="42"/>
      <c r="B24" s="42"/>
      <c r="C24" s="42"/>
      <c r="D24" s="42"/>
      <c r="E24" s="42"/>
      <c r="F24" s="42"/>
      <c r="G24" s="42" t="s">
        <v>96</v>
      </c>
      <c r="H24" s="43">
        <v>18</v>
      </c>
      <c r="I24" s="42" t="s">
        <v>97</v>
      </c>
      <c r="J24" s="44">
        <v>118475.28</v>
      </c>
    </row>
    <row r="25" spans="1:10" ht="0.95" customHeight="1" thickTop="1" x14ac:dyDescent="0.2">
      <c r="A25" s="45"/>
      <c r="B25" s="45"/>
      <c r="C25" s="45"/>
      <c r="D25" s="45"/>
      <c r="E25" s="45"/>
      <c r="F25" s="45"/>
      <c r="G25" s="45"/>
      <c r="H25" s="45"/>
      <c r="I25" s="45"/>
      <c r="J25" s="45"/>
    </row>
    <row r="26" spans="1:10" ht="18" customHeight="1" x14ac:dyDescent="0.2">
      <c r="A26" s="27" t="s">
        <v>28</v>
      </c>
      <c r="B26" s="28" t="s">
        <v>10</v>
      </c>
      <c r="C26" s="27" t="s">
        <v>11</v>
      </c>
      <c r="D26" s="27" t="s">
        <v>12</v>
      </c>
      <c r="E26" s="120" t="s">
        <v>81</v>
      </c>
      <c r="F26" s="120"/>
      <c r="G26" s="29" t="s">
        <v>13</v>
      </c>
      <c r="H26" s="28" t="s">
        <v>14</v>
      </c>
      <c r="I26" s="28" t="s">
        <v>82</v>
      </c>
      <c r="J26" s="28" t="s">
        <v>83</v>
      </c>
    </row>
    <row r="27" spans="1:10" ht="26.1" customHeight="1" x14ac:dyDescent="0.2">
      <c r="A27" s="30" t="s">
        <v>84</v>
      </c>
      <c r="B27" s="31" t="s">
        <v>29</v>
      </c>
      <c r="C27" s="30" t="s">
        <v>19</v>
      </c>
      <c r="D27" s="30" t="s">
        <v>30</v>
      </c>
      <c r="E27" s="117" t="s">
        <v>85</v>
      </c>
      <c r="F27" s="117"/>
      <c r="G27" s="32" t="s">
        <v>21</v>
      </c>
      <c r="H27" s="33">
        <v>1</v>
      </c>
      <c r="I27" s="34">
        <v>6639.8</v>
      </c>
      <c r="J27" s="34">
        <v>6639.8</v>
      </c>
    </row>
    <row r="28" spans="1:10" ht="24" customHeight="1" x14ac:dyDescent="0.2">
      <c r="A28" s="35" t="s">
        <v>86</v>
      </c>
      <c r="B28" s="36" t="s">
        <v>101</v>
      </c>
      <c r="C28" s="35" t="s">
        <v>88</v>
      </c>
      <c r="D28" s="35" t="s">
        <v>102</v>
      </c>
      <c r="E28" s="121" t="s">
        <v>90</v>
      </c>
      <c r="F28" s="121"/>
      <c r="G28" s="37" t="s">
        <v>100</v>
      </c>
      <c r="H28" s="38">
        <v>1</v>
      </c>
      <c r="I28" s="39">
        <v>6639.8</v>
      </c>
      <c r="J28" s="39">
        <v>6639.8</v>
      </c>
    </row>
    <row r="29" spans="1:10" x14ac:dyDescent="0.2">
      <c r="A29" s="40"/>
      <c r="B29" s="40"/>
      <c r="C29" s="40"/>
      <c r="D29" s="40"/>
      <c r="E29" s="40" t="s">
        <v>91</v>
      </c>
      <c r="F29" s="41">
        <v>5071.3900000000003</v>
      </c>
      <c r="G29" s="40" t="s">
        <v>92</v>
      </c>
      <c r="H29" s="41">
        <v>0</v>
      </c>
      <c r="I29" s="40" t="s">
        <v>93</v>
      </c>
      <c r="J29" s="41">
        <v>5071.3900000000003</v>
      </c>
    </row>
    <row r="30" spans="1:10" x14ac:dyDescent="0.2">
      <c r="A30" s="40"/>
      <c r="B30" s="40"/>
      <c r="C30" s="40"/>
      <c r="D30" s="40"/>
      <c r="E30" s="40" t="s">
        <v>94</v>
      </c>
      <c r="F30" s="41">
        <v>1867.77</v>
      </c>
      <c r="G30" s="40"/>
      <c r="H30" s="122" t="s">
        <v>95</v>
      </c>
      <c r="I30" s="122"/>
      <c r="J30" s="41">
        <v>8507.57</v>
      </c>
    </row>
    <row r="31" spans="1:10" ht="30" customHeight="1" thickBot="1" x14ac:dyDescent="0.25">
      <c r="A31" s="42"/>
      <c r="B31" s="42"/>
      <c r="C31" s="42"/>
      <c r="D31" s="42"/>
      <c r="E31" s="42"/>
      <c r="F31" s="42"/>
      <c r="G31" s="42" t="s">
        <v>96</v>
      </c>
      <c r="H31" s="43">
        <v>18</v>
      </c>
      <c r="I31" s="42" t="s">
        <v>97</v>
      </c>
      <c r="J31" s="44">
        <v>153136.26</v>
      </c>
    </row>
    <row r="32" spans="1:10" ht="0.95" customHeight="1" thickTop="1" x14ac:dyDescent="0.2">
      <c r="A32" s="45"/>
      <c r="B32" s="45"/>
      <c r="C32" s="45"/>
      <c r="D32" s="45"/>
      <c r="E32" s="45"/>
      <c r="F32" s="45"/>
      <c r="G32" s="45"/>
      <c r="H32" s="45"/>
      <c r="I32" s="45"/>
      <c r="J32" s="45"/>
    </row>
    <row r="33" spans="1:10" ht="18" customHeight="1" x14ac:dyDescent="0.2">
      <c r="A33" s="27" t="s">
        <v>31</v>
      </c>
      <c r="B33" s="28" t="s">
        <v>10</v>
      </c>
      <c r="C33" s="27" t="s">
        <v>11</v>
      </c>
      <c r="D33" s="27" t="s">
        <v>12</v>
      </c>
      <c r="E33" s="120" t="s">
        <v>81</v>
      </c>
      <c r="F33" s="120"/>
      <c r="G33" s="29" t="s">
        <v>13</v>
      </c>
      <c r="H33" s="28" t="s">
        <v>14</v>
      </c>
      <c r="I33" s="28" t="s">
        <v>82</v>
      </c>
      <c r="J33" s="28" t="s">
        <v>83</v>
      </c>
    </row>
    <row r="34" spans="1:10" ht="51.95" customHeight="1" x14ac:dyDescent="0.2">
      <c r="A34" s="30" t="s">
        <v>84</v>
      </c>
      <c r="B34" s="31" t="s">
        <v>32</v>
      </c>
      <c r="C34" s="30" t="s">
        <v>19</v>
      </c>
      <c r="D34" s="30" t="s">
        <v>33</v>
      </c>
      <c r="E34" s="117" t="s">
        <v>85</v>
      </c>
      <c r="F34" s="117"/>
      <c r="G34" s="32" t="s">
        <v>21</v>
      </c>
      <c r="H34" s="33">
        <v>1</v>
      </c>
      <c r="I34" s="34">
        <v>6639.8</v>
      </c>
      <c r="J34" s="34">
        <v>6639.8</v>
      </c>
    </row>
    <row r="35" spans="1:10" ht="24" customHeight="1" x14ac:dyDescent="0.2">
      <c r="A35" s="35" t="s">
        <v>86</v>
      </c>
      <c r="B35" s="36" t="s">
        <v>103</v>
      </c>
      <c r="C35" s="35" t="s">
        <v>19</v>
      </c>
      <c r="D35" s="35" t="s">
        <v>102</v>
      </c>
      <c r="E35" s="121" t="s">
        <v>90</v>
      </c>
      <c r="F35" s="121"/>
      <c r="G35" s="37" t="s">
        <v>100</v>
      </c>
      <c r="H35" s="38">
        <v>1</v>
      </c>
      <c r="I35" s="39">
        <v>6639.8</v>
      </c>
      <c r="J35" s="39">
        <v>6639.8</v>
      </c>
    </row>
    <row r="36" spans="1:10" x14ac:dyDescent="0.2">
      <c r="A36" s="40"/>
      <c r="B36" s="40"/>
      <c r="C36" s="40"/>
      <c r="D36" s="40"/>
      <c r="E36" s="40" t="s">
        <v>91</v>
      </c>
      <c r="F36" s="41">
        <v>5071.3900000000003</v>
      </c>
      <c r="G36" s="40" t="s">
        <v>92</v>
      </c>
      <c r="H36" s="41">
        <v>0</v>
      </c>
      <c r="I36" s="40" t="s">
        <v>93</v>
      </c>
      <c r="J36" s="41">
        <v>5071.3900000000003</v>
      </c>
    </row>
    <row r="37" spans="1:10" x14ac:dyDescent="0.2">
      <c r="A37" s="40"/>
      <c r="B37" s="40"/>
      <c r="C37" s="40"/>
      <c r="D37" s="40"/>
      <c r="E37" s="40" t="s">
        <v>94</v>
      </c>
      <c r="F37" s="41">
        <v>1867.77</v>
      </c>
      <c r="G37" s="40"/>
      <c r="H37" s="122" t="s">
        <v>95</v>
      </c>
      <c r="I37" s="122"/>
      <c r="J37" s="41">
        <v>8507.57</v>
      </c>
    </row>
    <row r="38" spans="1:10" ht="30" customHeight="1" thickBot="1" x14ac:dyDescent="0.25">
      <c r="A38" s="42"/>
      <c r="B38" s="42"/>
      <c r="C38" s="42"/>
      <c r="D38" s="42"/>
      <c r="E38" s="42"/>
      <c r="F38" s="42"/>
      <c r="G38" s="42" t="s">
        <v>96</v>
      </c>
      <c r="H38" s="43">
        <v>18</v>
      </c>
      <c r="I38" s="42" t="s">
        <v>97</v>
      </c>
      <c r="J38" s="44">
        <v>153136.26</v>
      </c>
    </row>
    <row r="39" spans="1:10" ht="0.95" customHeight="1" thickTop="1" x14ac:dyDescent="0.2">
      <c r="A39" s="45"/>
      <c r="B39" s="45"/>
      <c r="C39" s="45"/>
      <c r="D39" s="45"/>
      <c r="E39" s="45"/>
      <c r="F39" s="45"/>
      <c r="G39" s="45"/>
      <c r="H39" s="45"/>
      <c r="I39" s="45"/>
      <c r="J39" s="45"/>
    </row>
    <row r="40" spans="1:10" ht="18" customHeight="1" x14ac:dyDescent="0.2">
      <c r="A40" s="27" t="s">
        <v>34</v>
      </c>
      <c r="B40" s="28" t="s">
        <v>10</v>
      </c>
      <c r="C40" s="27" t="s">
        <v>11</v>
      </c>
      <c r="D40" s="27" t="s">
        <v>12</v>
      </c>
      <c r="E40" s="120" t="s">
        <v>81</v>
      </c>
      <c r="F40" s="120"/>
      <c r="G40" s="29" t="s">
        <v>13</v>
      </c>
      <c r="H40" s="28" t="s">
        <v>14</v>
      </c>
      <c r="I40" s="28" t="s">
        <v>82</v>
      </c>
      <c r="J40" s="28" t="s">
        <v>83</v>
      </c>
    </row>
    <row r="41" spans="1:10" ht="39" customHeight="1" x14ac:dyDescent="0.2">
      <c r="A41" s="30" t="s">
        <v>84</v>
      </c>
      <c r="B41" s="31" t="s">
        <v>35</v>
      </c>
      <c r="C41" s="30" t="s">
        <v>19</v>
      </c>
      <c r="D41" s="30" t="s">
        <v>36</v>
      </c>
      <c r="E41" s="117" t="s">
        <v>85</v>
      </c>
      <c r="F41" s="117"/>
      <c r="G41" s="32" t="s">
        <v>21</v>
      </c>
      <c r="H41" s="33">
        <v>1</v>
      </c>
      <c r="I41" s="34">
        <v>6639.8</v>
      </c>
      <c r="J41" s="34">
        <v>6639.8</v>
      </c>
    </row>
    <row r="42" spans="1:10" ht="24" customHeight="1" x14ac:dyDescent="0.2">
      <c r="A42" s="35" t="s">
        <v>86</v>
      </c>
      <c r="B42" s="36" t="s">
        <v>103</v>
      </c>
      <c r="C42" s="35" t="s">
        <v>19</v>
      </c>
      <c r="D42" s="35" t="s">
        <v>102</v>
      </c>
      <c r="E42" s="121" t="s">
        <v>90</v>
      </c>
      <c r="F42" s="121"/>
      <c r="G42" s="37" t="s">
        <v>100</v>
      </c>
      <c r="H42" s="38">
        <v>1</v>
      </c>
      <c r="I42" s="39">
        <v>6639.8</v>
      </c>
      <c r="J42" s="39">
        <v>6639.8</v>
      </c>
    </row>
    <row r="43" spans="1:10" x14ac:dyDescent="0.2">
      <c r="A43" s="40"/>
      <c r="B43" s="40"/>
      <c r="C43" s="40"/>
      <c r="D43" s="40"/>
      <c r="E43" s="40" t="s">
        <v>91</v>
      </c>
      <c r="F43" s="41">
        <v>5071.3900000000003</v>
      </c>
      <c r="G43" s="40" t="s">
        <v>92</v>
      </c>
      <c r="H43" s="41">
        <v>0</v>
      </c>
      <c r="I43" s="40" t="s">
        <v>93</v>
      </c>
      <c r="J43" s="41">
        <v>5071.3900000000003</v>
      </c>
    </row>
    <row r="44" spans="1:10" x14ac:dyDescent="0.2">
      <c r="A44" s="40"/>
      <c r="B44" s="40"/>
      <c r="C44" s="40"/>
      <c r="D44" s="40"/>
      <c r="E44" s="40" t="s">
        <v>94</v>
      </c>
      <c r="F44" s="41">
        <v>1867.77</v>
      </c>
      <c r="G44" s="40"/>
      <c r="H44" s="122" t="s">
        <v>95</v>
      </c>
      <c r="I44" s="122"/>
      <c r="J44" s="41">
        <v>8507.57</v>
      </c>
    </row>
    <row r="45" spans="1:10" ht="30" customHeight="1" thickBot="1" x14ac:dyDescent="0.25">
      <c r="A45" s="42"/>
      <c r="B45" s="42"/>
      <c r="C45" s="42"/>
      <c r="D45" s="42"/>
      <c r="E45" s="42"/>
      <c r="F45" s="42"/>
      <c r="G45" s="42" t="s">
        <v>96</v>
      </c>
      <c r="H45" s="43">
        <v>18</v>
      </c>
      <c r="I45" s="42" t="s">
        <v>97</v>
      </c>
      <c r="J45" s="44">
        <v>153136.26</v>
      </c>
    </row>
    <row r="46" spans="1:10" ht="0.95" customHeight="1" thickTop="1" x14ac:dyDescent="0.2">
      <c r="A46" s="45"/>
      <c r="B46" s="45"/>
      <c r="C46" s="45"/>
      <c r="D46" s="45"/>
      <c r="E46" s="45"/>
      <c r="F46" s="45"/>
      <c r="G46" s="45"/>
      <c r="H46" s="45"/>
      <c r="I46" s="45"/>
      <c r="J46" s="45"/>
    </row>
    <row r="47" spans="1:10" ht="18" customHeight="1" x14ac:dyDescent="0.2">
      <c r="A47" s="27" t="s">
        <v>37</v>
      </c>
      <c r="B47" s="28" t="s">
        <v>10</v>
      </c>
      <c r="C47" s="27" t="s">
        <v>11</v>
      </c>
      <c r="D47" s="27" t="s">
        <v>12</v>
      </c>
      <c r="E47" s="120" t="s">
        <v>81</v>
      </c>
      <c r="F47" s="120"/>
      <c r="G47" s="29" t="s">
        <v>13</v>
      </c>
      <c r="H47" s="28" t="s">
        <v>14</v>
      </c>
      <c r="I47" s="28" t="s">
        <v>82</v>
      </c>
      <c r="J47" s="28" t="s">
        <v>83</v>
      </c>
    </row>
    <row r="48" spans="1:10" ht="26.1" customHeight="1" x14ac:dyDescent="0.2">
      <c r="A48" s="30" t="s">
        <v>84</v>
      </c>
      <c r="B48" s="31" t="s">
        <v>38</v>
      </c>
      <c r="C48" s="30" t="s">
        <v>19</v>
      </c>
      <c r="D48" s="30" t="s">
        <v>39</v>
      </c>
      <c r="E48" s="117" t="s">
        <v>85</v>
      </c>
      <c r="F48" s="117"/>
      <c r="G48" s="32" t="s">
        <v>21</v>
      </c>
      <c r="H48" s="33">
        <v>1</v>
      </c>
      <c r="I48" s="34">
        <v>6639.8</v>
      </c>
      <c r="J48" s="34">
        <v>6639.8</v>
      </c>
    </row>
    <row r="49" spans="1:10" ht="24" customHeight="1" x14ac:dyDescent="0.2">
      <c r="A49" s="35" t="s">
        <v>86</v>
      </c>
      <c r="B49" s="36" t="s">
        <v>103</v>
      </c>
      <c r="C49" s="35" t="s">
        <v>19</v>
      </c>
      <c r="D49" s="35" t="s">
        <v>102</v>
      </c>
      <c r="E49" s="121" t="s">
        <v>90</v>
      </c>
      <c r="F49" s="121"/>
      <c r="G49" s="37" t="s">
        <v>100</v>
      </c>
      <c r="H49" s="38">
        <v>1</v>
      </c>
      <c r="I49" s="39">
        <v>6639.8</v>
      </c>
      <c r="J49" s="39">
        <v>6639.8</v>
      </c>
    </row>
    <row r="50" spans="1:10" x14ac:dyDescent="0.2">
      <c r="A50" s="40"/>
      <c r="B50" s="40"/>
      <c r="C50" s="40"/>
      <c r="D50" s="40"/>
      <c r="E50" s="40" t="s">
        <v>91</v>
      </c>
      <c r="F50" s="41">
        <v>5071.3900000000003</v>
      </c>
      <c r="G50" s="40" t="s">
        <v>92</v>
      </c>
      <c r="H50" s="41">
        <v>0</v>
      </c>
      <c r="I50" s="40" t="s">
        <v>93</v>
      </c>
      <c r="J50" s="41">
        <v>5071.3900000000003</v>
      </c>
    </row>
    <row r="51" spans="1:10" x14ac:dyDescent="0.2">
      <c r="A51" s="40"/>
      <c r="B51" s="40"/>
      <c r="C51" s="40"/>
      <c r="D51" s="40"/>
      <c r="E51" s="40" t="s">
        <v>94</v>
      </c>
      <c r="F51" s="41">
        <v>1867.77</v>
      </c>
      <c r="G51" s="40"/>
      <c r="H51" s="122" t="s">
        <v>95</v>
      </c>
      <c r="I51" s="122"/>
      <c r="J51" s="41">
        <v>8507.57</v>
      </c>
    </row>
    <row r="52" spans="1:10" ht="30" customHeight="1" thickBot="1" x14ac:dyDescent="0.25">
      <c r="A52" s="42"/>
      <c r="B52" s="42"/>
      <c r="C52" s="42"/>
      <c r="D52" s="42"/>
      <c r="E52" s="42"/>
      <c r="F52" s="42"/>
      <c r="G52" s="42" t="s">
        <v>96</v>
      </c>
      <c r="H52" s="43">
        <v>8</v>
      </c>
      <c r="I52" s="42" t="s">
        <v>97</v>
      </c>
      <c r="J52" s="44">
        <v>68060.56</v>
      </c>
    </row>
    <row r="53" spans="1:10" ht="0.95" customHeight="1" thickTop="1" x14ac:dyDescent="0.2">
      <c r="A53" s="45"/>
      <c r="B53" s="45"/>
      <c r="C53" s="45"/>
      <c r="D53" s="45"/>
      <c r="E53" s="45"/>
      <c r="F53" s="45"/>
      <c r="G53" s="45"/>
      <c r="H53" s="45"/>
      <c r="I53" s="45"/>
      <c r="J53" s="45"/>
    </row>
    <row r="54" spans="1:10" ht="26.1" customHeight="1" x14ac:dyDescent="0.2">
      <c r="A54" s="24" t="s">
        <v>40</v>
      </c>
      <c r="B54" s="24"/>
      <c r="C54" s="24"/>
      <c r="D54" s="24" t="s">
        <v>41</v>
      </c>
      <c r="E54" s="24"/>
      <c r="F54" s="119"/>
      <c r="G54" s="119"/>
      <c r="H54" s="25"/>
      <c r="I54" s="24"/>
      <c r="J54" s="26">
        <v>269708.40000000002</v>
      </c>
    </row>
    <row r="55" spans="1:10" ht="18" customHeight="1" x14ac:dyDescent="0.2">
      <c r="A55" s="27" t="s">
        <v>42</v>
      </c>
      <c r="B55" s="28" t="s">
        <v>10</v>
      </c>
      <c r="C55" s="27" t="s">
        <v>11</v>
      </c>
      <c r="D55" s="27" t="s">
        <v>12</v>
      </c>
      <c r="E55" s="120" t="s">
        <v>81</v>
      </c>
      <c r="F55" s="120"/>
      <c r="G55" s="29" t="s">
        <v>13</v>
      </c>
      <c r="H55" s="28" t="s">
        <v>14</v>
      </c>
      <c r="I55" s="28" t="s">
        <v>82</v>
      </c>
      <c r="J55" s="28" t="s">
        <v>83</v>
      </c>
    </row>
    <row r="56" spans="1:10" ht="26.1" customHeight="1" x14ac:dyDescent="0.2">
      <c r="A56" s="30" t="s">
        <v>84</v>
      </c>
      <c r="B56" s="31" t="s">
        <v>43</v>
      </c>
      <c r="C56" s="30" t="s">
        <v>19</v>
      </c>
      <c r="D56" s="30" t="s">
        <v>44</v>
      </c>
      <c r="E56" s="117" t="s">
        <v>85</v>
      </c>
      <c r="F56" s="117"/>
      <c r="G56" s="32" t="s">
        <v>45</v>
      </c>
      <c r="H56" s="33">
        <v>1</v>
      </c>
      <c r="I56" s="34">
        <v>116.22</v>
      </c>
      <c r="J56" s="34">
        <v>116.22</v>
      </c>
    </row>
    <row r="57" spans="1:10" ht="26.1" customHeight="1" x14ac:dyDescent="0.2">
      <c r="A57" s="35" t="s">
        <v>86</v>
      </c>
      <c r="B57" s="36" t="s">
        <v>104</v>
      </c>
      <c r="C57" s="35" t="s">
        <v>88</v>
      </c>
      <c r="D57" s="35" t="s">
        <v>105</v>
      </c>
      <c r="E57" s="121" t="s">
        <v>90</v>
      </c>
      <c r="F57" s="121"/>
      <c r="G57" s="37" t="s">
        <v>45</v>
      </c>
      <c r="H57" s="38">
        <v>1</v>
      </c>
      <c r="I57" s="39">
        <v>116.22</v>
      </c>
      <c r="J57" s="39">
        <v>116.22</v>
      </c>
    </row>
    <row r="58" spans="1:10" x14ac:dyDescent="0.2">
      <c r="A58" s="40"/>
      <c r="B58" s="40"/>
      <c r="C58" s="40"/>
      <c r="D58" s="40"/>
      <c r="E58" s="40" t="s">
        <v>91</v>
      </c>
      <c r="F58" s="41">
        <v>114.29</v>
      </c>
      <c r="G58" s="40" t="s">
        <v>92</v>
      </c>
      <c r="H58" s="41">
        <v>0</v>
      </c>
      <c r="I58" s="40" t="s">
        <v>93</v>
      </c>
      <c r="J58" s="41">
        <v>114.29</v>
      </c>
    </row>
    <row r="59" spans="1:10" x14ac:dyDescent="0.2">
      <c r="A59" s="40"/>
      <c r="B59" s="40"/>
      <c r="C59" s="40"/>
      <c r="D59" s="40"/>
      <c r="E59" s="40" t="s">
        <v>94</v>
      </c>
      <c r="F59" s="41">
        <v>32.69</v>
      </c>
      <c r="G59" s="40"/>
      <c r="H59" s="122" t="s">
        <v>95</v>
      </c>
      <c r="I59" s="122"/>
      <c r="J59" s="41">
        <v>148.91</v>
      </c>
    </row>
    <row r="60" spans="1:10" ht="30" customHeight="1" thickBot="1" x14ac:dyDescent="0.25">
      <c r="A60" s="42"/>
      <c r="B60" s="42"/>
      <c r="C60" s="42"/>
      <c r="D60" s="42"/>
      <c r="E60" s="42"/>
      <c r="F60" s="42"/>
      <c r="G60" s="42" t="s">
        <v>96</v>
      </c>
      <c r="H60" s="43">
        <v>360</v>
      </c>
      <c r="I60" s="42" t="s">
        <v>97</v>
      </c>
      <c r="J60" s="44">
        <v>53607.6</v>
      </c>
    </row>
    <row r="61" spans="1:10" ht="0.95" customHeight="1" thickTop="1" x14ac:dyDescent="0.2">
      <c r="A61" s="45"/>
      <c r="B61" s="45"/>
      <c r="C61" s="45"/>
      <c r="D61" s="45"/>
      <c r="E61" s="45"/>
      <c r="F61" s="45"/>
      <c r="G61" s="45"/>
      <c r="H61" s="45"/>
      <c r="I61" s="45"/>
      <c r="J61" s="45"/>
    </row>
    <row r="62" spans="1:10" ht="18" customHeight="1" x14ac:dyDescent="0.2">
      <c r="A62" s="27" t="s">
        <v>46</v>
      </c>
      <c r="B62" s="28" t="s">
        <v>10</v>
      </c>
      <c r="C62" s="27" t="s">
        <v>11</v>
      </c>
      <c r="D62" s="27" t="s">
        <v>12</v>
      </c>
      <c r="E62" s="120" t="s">
        <v>81</v>
      </c>
      <c r="F62" s="120"/>
      <c r="G62" s="29" t="s">
        <v>13</v>
      </c>
      <c r="H62" s="28" t="s">
        <v>14</v>
      </c>
      <c r="I62" s="28" t="s">
        <v>82</v>
      </c>
      <c r="J62" s="28" t="s">
        <v>83</v>
      </c>
    </row>
    <row r="63" spans="1:10" ht="26.1" customHeight="1" x14ac:dyDescent="0.2">
      <c r="A63" s="30" t="s">
        <v>84</v>
      </c>
      <c r="B63" s="31" t="s">
        <v>47</v>
      </c>
      <c r="C63" s="30" t="s">
        <v>19</v>
      </c>
      <c r="D63" s="30" t="s">
        <v>48</v>
      </c>
      <c r="E63" s="117" t="s">
        <v>85</v>
      </c>
      <c r="F63" s="117"/>
      <c r="G63" s="32" t="s">
        <v>45</v>
      </c>
      <c r="H63" s="33">
        <v>1</v>
      </c>
      <c r="I63" s="34">
        <v>127.31</v>
      </c>
      <c r="J63" s="34">
        <v>127.31</v>
      </c>
    </row>
    <row r="64" spans="1:10" ht="26.1" customHeight="1" x14ac:dyDescent="0.2">
      <c r="A64" s="35" t="s">
        <v>86</v>
      </c>
      <c r="B64" s="36" t="s">
        <v>106</v>
      </c>
      <c r="C64" s="35" t="s">
        <v>88</v>
      </c>
      <c r="D64" s="35" t="s">
        <v>107</v>
      </c>
      <c r="E64" s="121" t="s">
        <v>90</v>
      </c>
      <c r="F64" s="121"/>
      <c r="G64" s="37" t="s">
        <v>45</v>
      </c>
      <c r="H64" s="38">
        <v>1</v>
      </c>
      <c r="I64" s="39">
        <v>127.31</v>
      </c>
      <c r="J64" s="39">
        <v>127.31</v>
      </c>
    </row>
    <row r="65" spans="1:10" x14ac:dyDescent="0.2">
      <c r="A65" s="40"/>
      <c r="B65" s="40"/>
      <c r="C65" s="40"/>
      <c r="D65" s="40"/>
      <c r="E65" s="40" t="s">
        <v>91</v>
      </c>
      <c r="F65" s="41">
        <v>125.38</v>
      </c>
      <c r="G65" s="40" t="s">
        <v>92</v>
      </c>
      <c r="H65" s="41">
        <v>0</v>
      </c>
      <c r="I65" s="40" t="s">
        <v>93</v>
      </c>
      <c r="J65" s="41">
        <v>125.38</v>
      </c>
    </row>
    <row r="66" spans="1:10" x14ac:dyDescent="0.2">
      <c r="A66" s="40"/>
      <c r="B66" s="40"/>
      <c r="C66" s="40"/>
      <c r="D66" s="40"/>
      <c r="E66" s="40" t="s">
        <v>94</v>
      </c>
      <c r="F66" s="41">
        <v>35.81</v>
      </c>
      <c r="G66" s="40"/>
      <c r="H66" s="122" t="s">
        <v>95</v>
      </c>
      <c r="I66" s="122"/>
      <c r="J66" s="41">
        <v>163.12</v>
      </c>
    </row>
    <row r="67" spans="1:10" ht="30" customHeight="1" thickBot="1" x14ac:dyDescent="0.25">
      <c r="A67" s="42"/>
      <c r="B67" s="42"/>
      <c r="C67" s="42"/>
      <c r="D67" s="42"/>
      <c r="E67" s="42"/>
      <c r="F67" s="42"/>
      <c r="G67" s="42" t="s">
        <v>96</v>
      </c>
      <c r="H67" s="43">
        <v>360</v>
      </c>
      <c r="I67" s="42" t="s">
        <v>97</v>
      </c>
      <c r="J67" s="44">
        <v>58723.199999999997</v>
      </c>
    </row>
    <row r="68" spans="1:10" ht="0.95" customHeight="1" thickTop="1" x14ac:dyDescent="0.2">
      <c r="A68" s="45"/>
      <c r="B68" s="45"/>
      <c r="C68" s="45"/>
      <c r="D68" s="45"/>
      <c r="E68" s="45"/>
      <c r="F68" s="45"/>
      <c r="G68" s="45"/>
      <c r="H68" s="45"/>
      <c r="I68" s="45"/>
      <c r="J68" s="45"/>
    </row>
    <row r="69" spans="1:10" ht="18" customHeight="1" x14ac:dyDescent="0.2">
      <c r="A69" s="27" t="s">
        <v>49</v>
      </c>
      <c r="B69" s="28" t="s">
        <v>10</v>
      </c>
      <c r="C69" s="27" t="s">
        <v>11</v>
      </c>
      <c r="D69" s="27" t="s">
        <v>12</v>
      </c>
      <c r="E69" s="120" t="s">
        <v>81</v>
      </c>
      <c r="F69" s="120"/>
      <c r="G69" s="29" t="s">
        <v>13</v>
      </c>
      <c r="H69" s="28" t="s">
        <v>14</v>
      </c>
      <c r="I69" s="28" t="s">
        <v>82</v>
      </c>
      <c r="J69" s="28" t="s">
        <v>83</v>
      </c>
    </row>
    <row r="70" spans="1:10" ht="26.1" customHeight="1" x14ac:dyDescent="0.2">
      <c r="A70" s="30" t="s">
        <v>84</v>
      </c>
      <c r="B70" s="31" t="s">
        <v>50</v>
      </c>
      <c r="C70" s="30" t="s">
        <v>19</v>
      </c>
      <c r="D70" s="30" t="s">
        <v>51</v>
      </c>
      <c r="E70" s="117" t="s">
        <v>85</v>
      </c>
      <c r="F70" s="117"/>
      <c r="G70" s="32" t="s">
        <v>45</v>
      </c>
      <c r="H70" s="33">
        <v>1</v>
      </c>
      <c r="I70" s="34">
        <v>113.73</v>
      </c>
      <c r="J70" s="34">
        <v>113.73</v>
      </c>
    </row>
    <row r="71" spans="1:10" ht="26.1" customHeight="1" x14ac:dyDescent="0.2">
      <c r="A71" s="35" t="s">
        <v>86</v>
      </c>
      <c r="B71" s="36" t="s">
        <v>108</v>
      </c>
      <c r="C71" s="35" t="s">
        <v>88</v>
      </c>
      <c r="D71" s="35" t="s">
        <v>109</v>
      </c>
      <c r="E71" s="121" t="s">
        <v>90</v>
      </c>
      <c r="F71" s="121"/>
      <c r="G71" s="37" t="s">
        <v>45</v>
      </c>
      <c r="H71" s="38">
        <v>1</v>
      </c>
      <c r="I71" s="39">
        <v>113.73</v>
      </c>
      <c r="J71" s="39">
        <v>113.73</v>
      </c>
    </row>
    <row r="72" spans="1:10" x14ac:dyDescent="0.2">
      <c r="A72" s="40"/>
      <c r="B72" s="40"/>
      <c r="C72" s="40"/>
      <c r="D72" s="40"/>
      <c r="E72" s="40" t="s">
        <v>91</v>
      </c>
      <c r="F72" s="41">
        <v>111.8</v>
      </c>
      <c r="G72" s="40" t="s">
        <v>92</v>
      </c>
      <c r="H72" s="41">
        <v>0</v>
      </c>
      <c r="I72" s="40" t="s">
        <v>93</v>
      </c>
      <c r="J72" s="41">
        <v>111.8</v>
      </c>
    </row>
    <row r="73" spans="1:10" x14ac:dyDescent="0.2">
      <c r="A73" s="40"/>
      <c r="B73" s="40"/>
      <c r="C73" s="40"/>
      <c r="D73" s="40"/>
      <c r="E73" s="40" t="s">
        <v>94</v>
      </c>
      <c r="F73" s="41">
        <v>31.99</v>
      </c>
      <c r="G73" s="40"/>
      <c r="H73" s="122" t="s">
        <v>95</v>
      </c>
      <c r="I73" s="122"/>
      <c r="J73" s="41">
        <v>145.72</v>
      </c>
    </row>
    <row r="74" spans="1:10" ht="30" customHeight="1" thickBot="1" x14ac:dyDescent="0.25">
      <c r="A74" s="42"/>
      <c r="B74" s="42"/>
      <c r="C74" s="42"/>
      <c r="D74" s="42"/>
      <c r="E74" s="42"/>
      <c r="F74" s="42"/>
      <c r="G74" s="42" t="s">
        <v>96</v>
      </c>
      <c r="H74" s="43">
        <v>720</v>
      </c>
      <c r="I74" s="42" t="s">
        <v>97</v>
      </c>
      <c r="J74" s="44">
        <v>104918.39999999999</v>
      </c>
    </row>
    <row r="75" spans="1:10" ht="0.95" customHeight="1" thickTop="1" x14ac:dyDescent="0.2">
      <c r="A75" s="45"/>
      <c r="B75" s="45"/>
      <c r="C75" s="45"/>
      <c r="D75" s="45"/>
      <c r="E75" s="45"/>
      <c r="F75" s="45"/>
      <c r="G75" s="45"/>
      <c r="H75" s="45"/>
      <c r="I75" s="45"/>
      <c r="J75" s="45"/>
    </row>
    <row r="76" spans="1:10" ht="18" customHeight="1" x14ac:dyDescent="0.2">
      <c r="A76" s="27" t="s">
        <v>52</v>
      </c>
      <c r="B76" s="28" t="s">
        <v>10</v>
      </c>
      <c r="C76" s="27" t="s">
        <v>11</v>
      </c>
      <c r="D76" s="27" t="s">
        <v>12</v>
      </c>
      <c r="E76" s="120" t="s">
        <v>81</v>
      </c>
      <c r="F76" s="120"/>
      <c r="G76" s="29" t="s">
        <v>13</v>
      </c>
      <c r="H76" s="28" t="s">
        <v>14</v>
      </c>
      <c r="I76" s="28" t="s">
        <v>82</v>
      </c>
      <c r="J76" s="28" t="s">
        <v>83</v>
      </c>
    </row>
    <row r="77" spans="1:10" ht="26.1" customHeight="1" x14ac:dyDescent="0.2">
      <c r="A77" s="30" t="s">
        <v>84</v>
      </c>
      <c r="B77" s="31" t="s">
        <v>53</v>
      </c>
      <c r="C77" s="30" t="s">
        <v>19</v>
      </c>
      <c r="D77" s="30" t="s">
        <v>54</v>
      </c>
      <c r="E77" s="117" t="s">
        <v>85</v>
      </c>
      <c r="F77" s="117"/>
      <c r="G77" s="32" t="s">
        <v>45</v>
      </c>
      <c r="H77" s="33">
        <v>1</v>
      </c>
      <c r="I77" s="34">
        <v>113.73</v>
      </c>
      <c r="J77" s="34">
        <v>113.73</v>
      </c>
    </row>
    <row r="78" spans="1:10" ht="24" customHeight="1" x14ac:dyDescent="0.2">
      <c r="A78" s="35" t="s">
        <v>86</v>
      </c>
      <c r="B78" s="36" t="s">
        <v>110</v>
      </c>
      <c r="C78" s="35" t="s">
        <v>19</v>
      </c>
      <c r="D78" s="35" t="s">
        <v>111</v>
      </c>
      <c r="E78" s="121" t="s">
        <v>85</v>
      </c>
      <c r="F78" s="121"/>
      <c r="G78" s="37" t="s">
        <v>45</v>
      </c>
      <c r="H78" s="38">
        <v>1</v>
      </c>
      <c r="I78" s="39">
        <v>113.73</v>
      </c>
      <c r="J78" s="39">
        <v>113.73</v>
      </c>
    </row>
    <row r="79" spans="1:10" x14ac:dyDescent="0.2">
      <c r="A79" s="40"/>
      <c r="B79" s="40"/>
      <c r="C79" s="40"/>
      <c r="D79" s="40"/>
      <c r="E79" s="40" t="s">
        <v>91</v>
      </c>
      <c r="F79" s="41">
        <v>111.8</v>
      </c>
      <c r="G79" s="40" t="s">
        <v>92</v>
      </c>
      <c r="H79" s="41">
        <v>0</v>
      </c>
      <c r="I79" s="40" t="s">
        <v>93</v>
      </c>
      <c r="J79" s="41">
        <v>111.8</v>
      </c>
    </row>
    <row r="80" spans="1:10" x14ac:dyDescent="0.2">
      <c r="A80" s="40"/>
      <c r="B80" s="40"/>
      <c r="C80" s="40"/>
      <c r="D80" s="40"/>
      <c r="E80" s="40" t="s">
        <v>94</v>
      </c>
      <c r="F80" s="41">
        <v>31.99</v>
      </c>
      <c r="G80" s="40"/>
      <c r="H80" s="122" t="s">
        <v>95</v>
      </c>
      <c r="I80" s="122"/>
      <c r="J80" s="41">
        <v>145.72</v>
      </c>
    </row>
    <row r="81" spans="1:10" ht="30" customHeight="1" thickBot="1" x14ac:dyDescent="0.25">
      <c r="A81" s="42"/>
      <c r="B81" s="42"/>
      <c r="C81" s="42"/>
      <c r="D81" s="42"/>
      <c r="E81" s="42"/>
      <c r="F81" s="42"/>
      <c r="G81" s="42" t="s">
        <v>96</v>
      </c>
      <c r="H81" s="43">
        <v>360</v>
      </c>
      <c r="I81" s="42" t="s">
        <v>97</v>
      </c>
      <c r="J81" s="44">
        <v>52459.199999999997</v>
      </c>
    </row>
    <row r="82" spans="1:10" ht="0.95" customHeight="1" thickTop="1" x14ac:dyDescent="0.2">
      <c r="A82" s="45"/>
      <c r="B82" s="45"/>
      <c r="C82" s="45"/>
      <c r="D82" s="45"/>
      <c r="E82" s="45"/>
      <c r="F82" s="45"/>
      <c r="G82" s="45"/>
      <c r="H82" s="45"/>
      <c r="I82" s="45"/>
      <c r="J82" s="45"/>
    </row>
    <row r="83" spans="1:10" ht="26.1" customHeight="1" x14ac:dyDescent="0.2">
      <c r="A83" s="24" t="s">
        <v>55</v>
      </c>
      <c r="B83" s="24"/>
      <c r="C83" s="24"/>
      <c r="D83" s="24" t="s">
        <v>56</v>
      </c>
      <c r="E83" s="24"/>
      <c r="F83" s="119"/>
      <c r="G83" s="119"/>
      <c r="H83" s="25"/>
      <c r="I83" s="24"/>
      <c r="J83" s="26">
        <v>80390</v>
      </c>
    </row>
    <row r="84" spans="1:10" ht="18" customHeight="1" x14ac:dyDescent="0.2">
      <c r="A84" s="27" t="s">
        <v>57</v>
      </c>
      <c r="B84" s="28" t="s">
        <v>10</v>
      </c>
      <c r="C84" s="27" t="s">
        <v>11</v>
      </c>
      <c r="D84" s="27" t="s">
        <v>12</v>
      </c>
      <c r="E84" s="120" t="s">
        <v>81</v>
      </c>
      <c r="F84" s="120"/>
      <c r="G84" s="29" t="s">
        <v>13</v>
      </c>
      <c r="H84" s="28" t="s">
        <v>14</v>
      </c>
      <c r="I84" s="28" t="s">
        <v>82</v>
      </c>
      <c r="J84" s="28" t="s">
        <v>83</v>
      </c>
    </row>
    <row r="85" spans="1:10" ht="65.099999999999994" customHeight="1" x14ac:dyDescent="0.2">
      <c r="A85" s="30" t="s">
        <v>84</v>
      </c>
      <c r="B85" s="31" t="s">
        <v>58</v>
      </c>
      <c r="C85" s="30" t="s">
        <v>19</v>
      </c>
      <c r="D85" s="30" t="s">
        <v>59</v>
      </c>
      <c r="E85" s="117" t="s">
        <v>85</v>
      </c>
      <c r="F85" s="117"/>
      <c r="G85" s="32" t="s">
        <v>60</v>
      </c>
      <c r="H85" s="33">
        <v>1</v>
      </c>
      <c r="I85" s="34">
        <v>5.22</v>
      </c>
      <c r="J85" s="34">
        <v>5.22</v>
      </c>
    </row>
    <row r="86" spans="1:10" ht="26.1" customHeight="1" x14ac:dyDescent="0.2">
      <c r="A86" s="35" t="s">
        <v>86</v>
      </c>
      <c r="B86" s="36" t="s">
        <v>104</v>
      </c>
      <c r="C86" s="35" t="s">
        <v>88</v>
      </c>
      <c r="D86" s="35" t="s">
        <v>105</v>
      </c>
      <c r="E86" s="121" t="s">
        <v>90</v>
      </c>
      <c r="F86" s="121"/>
      <c r="G86" s="37" t="s">
        <v>45</v>
      </c>
      <c r="H86" s="38">
        <v>2.5000000000000001E-2</v>
      </c>
      <c r="I86" s="39">
        <v>116.22</v>
      </c>
      <c r="J86" s="39">
        <v>2.9</v>
      </c>
    </row>
    <row r="87" spans="1:10" ht="24" customHeight="1" x14ac:dyDescent="0.2">
      <c r="A87" s="35" t="s">
        <v>86</v>
      </c>
      <c r="B87" s="36" t="s">
        <v>112</v>
      </c>
      <c r="C87" s="35" t="s">
        <v>88</v>
      </c>
      <c r="D87" s="35" t="s">
        <v>113</v>
      </c>
      <c r="E87" s="121" t="s">
        <v>90</v>
      </c>
      <c r="F87" s="121"/>
      <c r="G87" s="37" t="s">
        <v>45</v>
      </c>
      <c r="H87" s="38">
        <v>0.05</v>
      </c>
      <c r="I87" s="39">
        <v>27.8</v>
      </c>
      <c r="J87" s="39">
        <v>1.39</v>
      </c>
    </row>
    <row r="88" spans="1:10" ht="26.1" customHeight="1" x14ac:dyDescent="0.2">
      <c r="A88" s="35" t="s">
        <v>86</v>
      </c>
      <c r="B88" s="36" t="s">
        <v>114</v>
      </c>
      <c r="C88" s="35" t="s">
        <v>88</v>
      </c>
      <c r="D88" s="35" t="s">
        <v>115</v>
      </c>
      <c r="E88" s="121" t="s">
        <v>90</v>
      </c>
      <c r="F88" s="121"/>
      <c r="G88" s="37" t="s">
        <v>45</v>
      </c>
      <c r="H88" s="38">
        <v>2.5000000000000001E-2</v>
      </c>
      <c r="I88" s="39">
        <v>37.53</v>
      </c>
      <c r="J88" s="39">
        <v>0.93</v>
      </c>
    </row>
    <row r="89" spans="1:10" x14ac:dyDescent="0.2">
      <c r="A89" s="40"/>
      <c r="B89" s="40"/>
      <c r="C89" s="40"/>
      <c r="D89" s="40"/>
      <c r="E89" s="40" t="s">
        <v>91</v>
      </c>
      <c r="F89" s="41">
        <v>5.03</v>
      </c>
      <c r="G89" s="40" t="s">
        <v>92</v>
      </c>
      <c r="H89" s="41">
        <v>0</v>
      </c>
      <c r="I89" s="40" t="s">
        <v>93</v>
      </c>
      <c r="J89" s="41">
        <v>5.03</v>
      </c>
    </row>
    <row r="90" spans="1:10" x14ac:dyDescent="0.2">
      <c r="A90" s="40"/>
      <c r="B90" s="40"/>
      <c r="C90" s="40"/>
      <c r="D90" s="40"/>
      <c r="E90" s="40" t="s">
        <v>94</v>
      </c>
      <c r="F90" s="41">
        <v>1.46</v>
      </c>
      <c r="G90" s="40"/>
      <c r="H90" s="122" t="s">
        <v>95</v>
      </c>
      <c r="I90" s="122"/>
      <c r="J90" s="41">
        <v>6.68</v>
      </c>
    </row>
    <row r="91" spans="1:10" ht="30" customHeight="1" thickBot="1" x14ac:dyDescent="0.25">
      <c r="A91" s="42"/>
      <c r="B91" s="42"/>
      <c r="C91" s="42"/>
      <c r="D91" s="42"/>
      <c r="E91" s="42"/>
      <c r="F91" s="42"/>
      <c r="G91" s="42" t="s">
        <v>96</v>
      </c>
      <c r="H91" s="43">
        <v>3000</v>
      </c>
      <c r="I91" s="42" t="s">
        <v>97</v>
      </c>
      <c r="J91" s="44">
        <v>20040</v>
      </c>
    </row>
    <row r="92" spans="1:10" ht="0.95" customHeight="1" thickTop="1" x14ac:dyDescent="0.2">
      <c r="A92" s="45"/>
      <c r="B92" s="45"/>
      <c r="C92" s="45"/>
      <c r="D92" s="45"/>
      <c r="E92" s="45"/>
      <c r="F92" s="45"/>
      <c r="G92" s="45"/>
      <c r="H92" s="45"/>
      <c r="I92" s="45"/>
      <c r="J92" s="45"/>
    </row>
    <row r="93" spans="1:10" ht="18" customHeight="1" x14ac:dyDescent="0.2">
      <c r="A93" s="27" t="s">
        <v>61</v>
      </c>
      <c r="B93" s="28" t="s">
        <v>10</v>
      </c>
      <c r="C93" s="27" t="s">
        <v>11</v>
      </c>
      <c r="D93" s="27" t="s">
        <v>12</v>
      </c>
      <c r="E93" s="120" t="s">
        <v>81</v>
      </c>
      <c r="F93" s="120"/>
      <c r="G93" s="29" t="s">
        <v>13</v>
      </c>
      <c r="H93" s="28" t="s">
        <v>14</v>
      </c>
      <c r="I93" s="28" t="s">
        <v>82</v>
      </c>
      <c r="J93" s="28" t="s">
        <v>83</v>
      </c>
    </row>
    <row r="94" spans="1:10" ht="51.95" customHeight="1" x14ac:dyDescent="0.2">
      <c r="A94" s="30" t="s">
        <v>84</v>
      </c>
      <c r="B94" s="31" t="s">
        <v>62</v>
      </c>
      <c r="C94" s="30" t="s">
        <v>19</v>
      </c>
      <c r="D94" s="30" t="s">
        <v>63</v>
      </c>
      <c r="E94" s="117" t="s">
        <v>85</v>
      </c>
      <c r="F94" s="117"/>
      <c r="G94" s="32" t="s">
        <v>60</v>
      </c>
      <c r="H94" s="33">
        <v>1</v>
      </c>
      <c r="I94" s="34">
        <v>5.5</v>
      </c>
      <c r="J94" s="34">
        <v>5.5</v>
      </c>
    </row>
    <row r="95" spans="1:10" ht="26.1" customHeight="1" x14ac:dyDescent="0.2">
      <c r="A95" s="35" t="s">
        <v>86</v>
      </c>
      <c r="B95" s="36" t="s">
        <v>106</v>
      </c>
      <c r="C95" s="35" t="s">
        <v>88</v>
      </c>
      <c r="D95" s="35" t="s">
        <v>107</v>
      </c>
      <c r="E95" s="121" t="s">
        <v>90</v>
      </c>
      <c r="F95" s="121"/>
      <c r="G95" s="37" t="s">
        <v>45</v>
      </c>
      <c r="H95" s="38">
        <v>2.5000000000000001E-2</v>
      </c>
      <c r="I95" s="39">
        <v>127.31</v>
      </c>
      <c r="J95" s="39">
        <v>3.18</v>
      </c>
    </row>
    <row r="96" spans="1:10" ht="24" customHeight="1" x14ac:dyDescent="0.2">
      <c r="A96" s="35" t="s">
        <v>86</v>
      </c>
      <c r="B96" s="36" t="s">
        <v>112</v>
      </c>
      <c r="C96" s="35" t="s">
        <v>88</v>
      </c>
      <c r="D96" s="35" t="s">
        <v>113</v>
      </c>
      <c r="E96" s="121" t="s">
        <v>90</v>
      </c>
      <c r="F96" s="121"/>
      <c r="G96" s="37" t="s">
        <v>45</v>
      </c>
      <c r="H96" s="38">
        <v>0.05</v>
      </c>
      <c r="I96" s="39">
        <v>27.8</v>
      </c>
      <c r="J96" s="39">
        <v>1.39</v>
      </c>
    </row>
    <row r="97" spans="1:10" ht="26.1" customHeight="1" x14ac:dyDescent="0.2">
      <c r="A97" s="35" t="s">
        <v>86</v>
      </c>
      <c r="B97" s="36" t="s">
        <v>114</v>
      </c>
      <c r="C97" s="35" t="s">
        <v>88</v>
      </c>
      <c r="D97" s="35" t="s">
        <v>115</v>
      </c>
      <c r="E97" s="121" t="s">
        <v>90</v>
      </c>
      <c r="F97" s="121"/>
      <c r="G97" s="37" t="s">
        <v>45</v>
      </c>
      <c r="H97" s="38">
        <v>2.5000000000000001E-2</v>
      </c>
      <c r="I97" s="39">
        <v>37.53</v>
      </c>
      <c r="J97" s="39">
        <v>0.93</v>
      </c>
    </row>
    <row r="98" spans="1:10" x14ac:dyDescent="0.2">
      <c r="A98" s="40"/>
      <c r="B98" s="40"/>
      <c r="C98" s="40"/>
      <c r="D98" s="40"/>
      <c r="E98" s="40" t="s">
        <v>91</v>
      </c>
      <c r="F98" s="41">
        <v>5.31</v>
      </c>
      <c r="G98" s="40" t="s">
        <v>92</v>
      </c>
      <c r="H98" s="41">
        <v>0</v>
      </c>
      <c r="I98" s="40" t="s">
        <v>93</v>
      </c>
      <c r="J98" s="41">
        <v>5.31</v>
      </c>
    </row>
    <row r="99" spans="1:10" x14ac:dyDescent="0.2">
      <c r="A99" s="40"/>
      <c r="B99" s="40"/>
      <c r="C99" s="40"/>
      <c r="D99" s="40"/>
      <c r="E99" s="40" t="s">
        <v>94</v>
      </c>
      <c r="F99" s="41">
        <v>1.54</v>
      </c>
      <c r="G99" s="40"/>
      <c r="H99" s="122" t="s">
        <v>95</v>
      </c>
      <c r="I99" s="122"/>
      <c r="J99" s="41">
        <v>7.04</v>
      </c>
    </row>
    <row r="100" spans="1:10" ht="30" customHeight="1" thickBot="1" x14ac:dyDescent="0.25">
      <c r="A100" s="42"/>
      <c r="B100" s="42"/>
      <c r="C100" s="42"/>
      <c r="D100" s="42"/>
      <c r="E100" s="42"/>
      <c r="F100" s="42"/>
      <c r="G100" s="42" t="s">
        <v>96</v>
      </c>
      <c r="H100" s="43">
        <v>2000</v>
      </c>
      <c r="I100" s="42" t="s">
        <v>97</v>
      </c>
      <c r="J100" s="44">
        <v>14080</v>
      </c>
    </row>
    <row r="101" spans="1:10" ht="0.95" customHeight="1" thickTop="1" x14ac:dyDescent="0.2">
      <c r="A101" s="45"/>
      <c r="B101" s="45"/>
      <c r="C101" s="45"/>
      <c r="D101" s="45"/>
      <c r="E101" s="45"/>
      <c r="F101" s="45"/>
      <c r="G101" s="45"/>
      <c r="H101" s="45"/>
      <c r="I101" s="45"/>
      <c r="J101" s="45"/>
    </row>
    <row r="102" spans="1:10" ht="18" customHeight="1" x14ac:dyDescent="0.2">
      <c r="A102" s="27" t="s">
        <v>64</v>
      </c>
      <c r="B102" s="28" t="s">
        <v>10</v>
      </c>
      <c r="C102" s="27" t="s">
        <v>11</v>
      </c>
      <c r="D102" s="27" t="s">
        <v>12</v>
      </c>
      <c r="E102" s="120" t="s">
        <v>81</v>
      </c>
      <c r="F102" s="120"/>
      <c r="G102" s="29" t="s">
        <v>13</v>
      </c>
      <c r="H102" s="28" t="s">
        <v>14</v>
      </c>
      <c r="I102" s="28" t="s">
        <v>82</v>
      </c>
      <c r="J102" s="28" t="s">
        <v>83</v>
      </c>
    </row>
    <row r="103" spans="1:10" ht="65.099999999999994" customHeight="1" x14ac:dyDescent="0.2">
      <c r="A103" s="30" t="s">
        <v>84</v>
      </c>
      <c r="B103" s="31" t="s">
        <v>65</v>
      </c>
      <c r="C103" s="30" t="s">
        <v>19</v>
      </c>
      <c r="D103" s="30" t="s">
        <v>66</v>
      </c>
      <c r="E103" s="117" t="s">
        <v>85</v>
      </c>
      <c r="F103" s="117"/>
      <c r="G103" s="32" t="s">
        <v>60</v>
      </c>
      <c r="H103" s="33">
        <v>1</v>
      </c>
      <c r="I103" s="34">
        <v>10.33</v>
      </c>
      <c r="J103" s="34">
        <v>10.33</v>
      </c>
    </row>
    <row r="104" spans="1:10" ht="26.1" customHeight="1" x14ac:dyDescent="0.2">
      <c r="A104" s="35" t="s">
        <v>86</v>
      </c>
      <c r="B104" s="36" t="s">
        <v>108</v>
      </c>
      <c r="C104" s="35" t="s">
        <v>88</v>
      </c>
      <c r="D104" s="35" t="s">
        <v>109</v>
      </c>
      <c r="E104" s="121" t="s">
        <v>90</v>
      </c>
      <c r="F104" s="121"/>
      <c r="G104" s="37" t="s">
        <v>45</v>
      </c>
      <c r="H104" s="38">
        <v>0.05</v>
      </c>
      <c r="I104" s="39">
        <v>113.73</v>
      </c>
      <c r="J104" s="39">
        <v>5.68</v>
      </c>
    </row>
    <row r="105" spans="1:10" ht="24" customHeight="1" x14ac:dyDescent="0.2">
      <c r="A105" s="35" t="s">
        <v>86</v>
      </c>
      <c r="B105" s="36" t="s">
        <v>112</v>
      </c>
      <c r="C105" s="35" t="s">
        <v>88</v>
      </c>
      <c r="D105" s="35" t="s">
        <v>113</v>
      </c>
      <c r="E105" s="121" t="s">
        <v>90</v>
      </c>
      <c r="F105" s="121"/>
      <c r="G105" s="37" t="s">
        <v>45</v>
      </c>
      <c r="H105" s="38">
        <v>0.1</v>
      </c>
      <c r="I105" s="39">
        <v>27.8</v>
      </c>
      <c r="J105" s="39">
        <v>2.78</v>
      </c>
    </row>
    <row r="106" spans="1:10" ht="26.1" customHeight="1" x14ac:dyDescent="0.2">
      <c r="A106" s="35" t="s">
        <v>86</v>
      </c>
      <c r="B106" s="36" t="s">
        <v>114</v>
      </c>
      <c r="C106" s="35" t="s">
        <v>88</v>
      </c>
      <c r="D106" s="35" t="s">
        <v>115</v>
      </c>
      <c r="E106" s="121" t="s">
        <v>90</v>
      </c>
      <c r="F106" s="121"/>
      <c r="G106" s="37" t="s">
        <v>45</v>
      </c>
      <c r="H106" s="38">
        <v>0.05</v>
      </c>
      <c r="I106" s="39">
        <v>37.53</v>
      </c>
      <c r="J106" s="39">
        <v>1.87</v>
      </c>
    </row>
    <row r="107" spans="1:10" x14ac:dyDescent="0.2">
      <c r="A107" s="40"/>
      <c r="B107" s="40"/>
      <c r="C107" s="40"/>
      <c r="D107" s="40"/>
      <c r="E107" s="40" t="s">
        <v>91</v>
      </c>
      <c r="F107" s="41">
        <v>9.9499999999999993</v>
      </c>
      <c r="G107" s="40" t="s">
        <v>92</v>
      </c>
      <c r="H107" s="41">
        <v>0</v>
      </c>
      <c r="I107" s="40" t="s">
        <v>93</v>
      </c>
      <c r="J107" s="41">
        <v>9.9499999999999993</v>
      </c>
    </row>
    <row r="108" spans="1:10" x14ac:dyDescent="0.2">
      <c r="A108" s="40"/>
      <c r="B108" s="40"/>
      <c r="C108" s="40"/>
      <c r="D108" s="40"/>
      <c r="E108" s="40" t="s">
        <v>94</v>
      </c>
      <c r="F108" s="41">
        <v>2.9</v>
      </c>
      <c r="G108" s="40"/>
      <c r="H108" s="122" t="s">
        <v>95</v>
      </c>
      <c r="I108" s="122"/>
      <c r="J108" s="41">
        <v>13.23</v>
      </c>
    </row>
    <row r="109" spans="1:10" ht="30" customHeight="1" thickBot="1" x14ac:dyDescent="0.25">
      <c r="A109" s="42"/>
      <c r="B109" s="42"/>
      <c r="C109" s="42"/>
      <c r="D109" s="42"/>
      <c r="E109" s="42"/>
      <c r="F109" s="42"/>
      <c r="G109" s="42" t="s">
        <v>96</v>
      </c>
      <c r="H109" s="43">
        <v>3000</v>
      </c>
      <c r="I109" s="42" t="s">
        <v>97</v>
      </c>
      <c r="J109" s="44">
        <v>39690</v>
      </c>
    </row>
    <row r="110" spans="1:10" ht="0.95" customHeight="1" thickTop="1" x14ac:dyDescent="0.2">
      <c r="A110" s="45"/>
      <c r="B110" s="45"/>
      <c r="C110" s="45"/>
      <c r="D110" s="45"/>
      <c r="E110" s="45"/>
      <c r="F110" s="45"/>
      <c r="G110" s="45"/>
      <c r="H110" s="45"/>
      <c r="I110" s="45"/>
      <c r="J110" s="45"/>
    </row>
    <row r="111" spans="1:10" ht="18" customHeight="1" x14ac:dyDescent="0.2">
      <c r="A111" s="27" t="s">
        <v>67</v>
      </c>
      <c r="B111" s="28" t="s">
        <v>10</v>
      </c>
      <c r="C111" s="27" t="s">
        <v>11</v>
      </c>
      <c r="D111" s="27" t="s">
        <v>12</v>
      </c>
      <c r="E111" s="120" t="s">
        <v>81</v>
      </c>
      <c r="F111" s="120"/>
      <c r="G111" s="29" t="s">
        <v>13</v>
      </c>
      <c r="H111" s="28" t="s">
        <v>14</v>
      </c>
      <c r="I111" s="28" t="s">
        <v>82</v>
      </c>
      <c r="J111" s="28" t="s">
        <v>83</v>
      </c>
    </row>
    <row r="112" spans="1:10" ht="65.099999999999994" customHeight="1" x14ac:dyDescent="0.2">
      <c r="A112" s="30" t="s">
        <v>84</v>
      </c>
      <c r="B112" s="31" t="s">
        <v>68</v>
      </c>
      <c r="C112" s="30" t="s">
        <v>19</v>
      </c>
      <c r="D112" s="30" t="s">
        <v>69</v>
      </c>
      <c r="E112" s="117" t="s">
        <v>85</v>
      </c>
      <c r="F112" s="117"/>
      <c r="G112" s="32" t="s">
        <v>60</v>
      </c>
      <c r="H112" s="33">
        <v>1</v>
      </c>
      <c r="I112" s="34">
        <v>2.57</v>
      </c>
      <c r="J112" s="34">
        <v>2.57</v>
      </c>
    </row>
    <row r="113" spans="1:10" ht="24" customHeight="1" x14ac:dyDescent="0.2">
      <c r="A113" s="35" t="s">
        <v>86</v>
      </c>
      <c r="B113" s="36" t="s">
        <v>110</v>
      </c>
      <c r="C113" s="35" t="s">
        <v>19</v>
      </c>
      <c r="D113" s="35" t="s">
        <v>111</v>
      </c>
      <c r="E113" s="121" t="s">
        <v>85</v>
      </c>
      <c r="F113" s="121"/>
      <c r="G113" s="37" t="s">
        <v>45</v>
      </c>
      <c r="H113" s="38">
        <v>1.2500000000000001E-2</v>
      </c>
      <c r="I113" s="39">
        <v>113.73</v>
      </c>
      <c r="J113" s="39">
        <v>1.42</v>
      </c>
    </row>
    <row r="114" spans="1:10" ht="24" customHeight="1" x14ac:dyDescent="0.2">
      <c r="A114" s="35" t="s">
        <v>86</v>
      </c>
      <c r="B114" s="36" t="s">
        <v>112</v>
      </c>
      <c r="C114" s="35" t="s">
        <v>88</v>
      </c>
      <c r="D114" s="35" t="s">
        <v>113</v>
      </c>
      <c r="E114" s="121" t="s">
        <v>90</v>
      </c>
      <c r="F114" s="121"/>
      <c r="G114" s="37" t="s">
        <v>45</v>
      </c>
      <c r="H114" s="38">
        <v>2.5000000000000001E-2</v>
      </c>
      <c r="I114" s="39">
        <v>27.8</v>
      </c>
      <c r="J114" s="39">
        <v>0.69</v>
      </c>
    </row>
    <row r="115" spans="1:10" ht="26.1" customHeight="1" x14ac:dyDescent="0.2">
      <c r="A115" s="35" t="s">
        <v>86</v>
      </c>
      <c r="B115" s="36" t="s">
        <v>114</v>
      </c>
      <c r="C115" s="35" t="s">
        <v>88</v>
      </c>
      <c r="D115" s="35" t="s">
        <v>115</v>
      </c>
      <c r="E115" s="121" t="s">
        <v>90</v>
      </c>
      <c r="F115" s="121"/>
      <c r="G115" s="37" t="s">
        <v>45</v>
      </c>
      <c r="H115" s="38">
        <v>1.2500000000000001E-2</v>
      </c>
      <c r="I115" s="39">
        <v>37.53</v>
      </c>
      <c r="J115" s="39">
        <v>0.46</v>
      </c>
    </row>
    <row r="116" spans="1:10" x14ac:dyDescent="0.2">
      <c r="A116" s="40"/>
      <c r="B116" s="40"/>
      <c r="C116" s="40"/>
      <c r="D116" s="40"/>
      <c r="E116" s="40" t="s">
        <v>91</v>
      </c>
      <c r="F116" s="41">
        <v>2.4700000000000002</v>
      </c>
      <c r="G116" s="40" t="s">
        <v>92</v>
      </c>
      <c r="H116" s="41">
        <v>0</v>
      </c>
      <c r="I116" s="40" t="s">
        <v>93</v>
      </c>
      <c r="J116" s="41">
        <v>2.4700000000000002</v>
      </c>
    </row>
    <row r="117" spans="1:10" x14ac:dyDescent="0.2">
      <c r="A117" s="40"/>
      <c r="B117" s="40"/>
      <c r="C117" s="40"/>
      <c r="D117" s="40"/>
      <c r="E117" s="40" t="s">
        <v>94</v>
      </c>
      <c r="F117" s="41">
        <v>0.72</v>
      </c>
      <c r="G117" s="40"/>
      <c r="H117" s="122" t="s">
        <v>95</v>
      </c>
      <c r="I117" s="122"/>
      <c r="J117" s="41">
        <v>3.29</v>
      </c>
    </row>
    <row r="118" spans="1:10" ht="30" customHeight="1" thickBot="1" x14ac:dyDescent="0.25">
      <c r="A118" s="42"/>
      <c r="B118" s="42"/>
      <c r="C118" s="42"/>
      <c r="D118" s="42"/>
      <c r="E118" s="42"/>
      <c r="F118" s="42"/>
      <c r="G118" s="42" t="s">
        <v>96</v>
      </c>
      <c r="H118" s="43">
        <v>2000</v>
      </c>
      <c r="I118" s="42" t="s">
        <v>97</v>
      </c>
      <c r="J118" s="44">
        <v>6580</v>
      </c>
    </row>
    <row r="119" spans="1:10" ht="0.95" customHeight="1" thickTop="1" x14ac:dyDescent="0.2">
      <c r="A119" s="45"/>
      <c r="B119" s="45"/>
      <c r="C119" s="45"/>
      <c r="D119" s="45"/>
      <c r="E119" s="45"/>
      <c r="F119" s="45"/>
      <c r="G119" s="45"/>
      <c r="H119" s="45"/>
      <c r="I119" s="45"/>
      <c r="J119" s="45"/>
    </row>
    <row r="120" spans="1:10" ht="24" customHeight="1" x14ac:dyDescent="0.2">
      <c r="A120" s="24" t="s">
        <v>70</v>
      </c>
      <c r="B120" s="24"/>
      <c r="C120" s="24"/>
      <c r="D120" s="24" t="s">
        <v>71</v>
      </c>
      <c r="E120" s="24"/>
      <c r="F120" s="119"/>
      <c r="G120" s="119"/>
      <c r="H120" s="25"/>
      <c r="I120" s="24"/>
      <c r="J120" s="26">
        <v>30514.03</v>
      </c>
    </row>
    <row r="121" spans="1:10" ht="18" customHeight="1" x14ac:dyDescent="0.2">
      <c r="A121" s="27" t="s">
        <v>72</v>
      </c>
      <c r="B121" s="28" t="s">
        <v>10</v>
      </c>
      <c r="C121" s="27" t="s">
        <v>11</v>
      </c>
      <c r="D121" s="27" t="s">
        <v>12</v>
      </c>
      <c r="E121" s="120" t="s">
        <v>81</v>
      </c>
      <c r="F121" s="120"/>
      <c r="G121" s="29" t="s">
        <v>13</v>
      </c>
      <c r="H121" s="28" t="s">
        <v>14</v>
      </c>
      <c r="I121" s="28" t="s">
        <v>82</v>
      </c>
      <c r="J121" s="28" t="s">
        <v>83</v>
      </c>
    </row>
    <row r="122" spans="1:10" ht="26.1" customHeight="1" x14ac:dyDescent="0.2">
      <c r="A122" s="30" t="s">
        <v>84</v>
      </c>
      <c r="B122" s="31" t="s">
        <v>73</v>
      </c>
      <c r="C122" s="30" t="s">
        <v>19</v>
      </c>
      <c r="D122" s="30" t="s">
        <v>74</v>
      </c>
      <c r="E122" s="117" t="s">
        <v>85</v>
      </c>
      <c r="F122" s="117"/>
      <c r="G122" s="32" t="s">
        <v>75</v>
      </c>
      <c r="H122" s="33">
        <v>1</v>
      </c>
      <c r="I122" s="34">
        <v>23814.9</v>
      </c>
      <c r="J122" s="34">
        <v>23814.9</v>
      </c>
    </row>
    <row r="123" spans="1:10" ht="26.1" customHeight="1" x14ac:dyDescent="0.2">
      <c r="A123" s="35" t="s">
        <v>86</v>
      </c>
      <c r="B123" s="36" t="s">
        <v>104</v>
      </c>
      <c r="C123" s="35" t="s">
        <v>88</v>
      </c>
      <c r="D123" s="35" t="s">
        <v>105</v>
      </c>
      <c r="E123" s="121" t="s">
        <v>90</v>
      </c>
      <c r="F123" s="121"/>
      <c r="G123" s="37" t="s">
        <v>45</v>
      </c>
      <c r="H123" s="38">
        <v>30</v>
      </c>
      <c r="I123" s="39">
        <v>116.22</v>
      </c>
      <c r="J123" s="39">
        <v>3486.6</v>
      </c>
    </row>
    <row r="124" spans="1:10" ht="26.1" customHeight="1" x14ac:dyDescent="0.2">
      <c r="A124" s="35" t="s">
        <v>86</v>
      </c>
      <c r="B124" s="36" t="s">
        <v>106</v>
      </c>
      <c r="C124" s="35" t="s">
        <v>88</v>
      </c>
      <c r="D124" s="35" t="s">
        <v>107</v>
      </c>
      <c r="E124" s="121" t="s">
        <v>90</v>
      </c>
      <c r="F124" s="121"/>
      <c r="G124" s="37" t="s">
        <v>45</v>
      </c>
      <c r="H124" s="38">
        <v>30</v>
      </c>
      <c r="I124" s="39">
        <v>127.31</v>
      </c>
      <c r="J124" s="39">
        <v>3819.3</v>
      </c>
    </row>
    <row r="125" spans="1:10" ht="26.1" customHeight="1" x14ac:dyDescent="0.2">
      <c r="A125" s="35" t="s">
        <v>86</v>
      </c>
      <c r="B125" s="36" t="s">
        <v>108</v>
      </c>
      <c r="C125" s="35" t="s">
        <v>88</v>
      </c>
      <c r="D125" s="35" t="s">
        <v>109</v>
      </c>
      <c r="E125" s="121" t="s">
        <v>90</v>
      </c>
      <c r="F125" s="121"/>
      <c r="G125" s="37" t="s">
        <v>45</v>
      </c>
      <c r="H125" s="38">
        <v>30</v>
      </c>
      <c r="I125" s="39">
        <v>113.73</v>
      </c>
      <c r="J125" s="39">
        <v>3411.9</v>
      </c>
    </row>
    <row r="126" spans="1:10" ht="24" customHeight="1" x14ac:dyDescent="0.2">
      <c r="A126" s="35" t="s">
        <v>86</v>
      </c>
      <c r="B126" s="36" t="s">
        <v>110</v>
      </c>
      <c r="C126" s="35" t="s">
        <v>19</v>
      </c>
      <c r="D126" s="35" t="s">
        <v>111</v>
      </c>
      <c r="E126" s="121" t="s">
        <v>85</v>
      </c>
      <c r="F126" s="121"/>
      <c r="G126" s="37" t="s">
        <v>45</v>
      </c>
      <c r="H126" s="38">
        <v>30</v>
      </c>
      <c r="I126" s="39">
        <v>113.73</v>
      </c>
      <c r="J126" s="39">
        <v>3411.9</v>
      </c>
    </row>
    <row r="127" spans="1:10" ht="26.1" customHeight="1" x14ac:dyDescent="0.2">
      <c r="A127" s="35" t="s">
        <v>86</v>
      </c>
      <c r="B127" s="36" t="s">
        <v>87</v>
      </c>
      <c r="C127" s="35" t="s">
        <v>88</v>
      </c>
      <c r="D127" s="35" t="s">
        <v>89</v>
      </c>
      <c r="E127" s="121" t="s">
        <v>90</v>
      </c>
      <c r="F127" s="121"/>
      <c r="G127" s="37" t="s">
        <v>45</v>
      </c>
      <c r="H127" s="38">
        <v>60</v>
      </c>
      <c r="I127" s="39">
        <v>161.41999999999999</v>
      </c>
      <c r="J127" s="39">
        <v>9685.2000000000007</v>
      </c>
    </row>
    <row r="128" spans="1:10" x14ac:dyDescent="0.2">
      <c r="A128" s="40"/>
      <c r="B128" s="40"/>
      <c r="C128" s="40"/>
      <c r="D128" s="40"/>
      <c r="E128" s="40" t="s">
        <v>91</v>
      </c>
      <c r="F128" s="41">
        <v>23467.5</v>
      </c>
      <c r="G128" s="40" t="s">
        <v>92</v>
      </c>
      <c r="H128" s="41">
        <v>0</v>
      </c>
      <c r="I128" s="40" t="s">
        <v>93</v>
      </c>
      <c r="J128" s="41">
        <v>23467.5</v>
      </c>
    </row>
    <row r="129" spans="1:10" x14ac:dyDescent="0.2">
      <c r="A129" s="40"/>
      <c r="B129" s="40"/>
      <c r="C129" s="40"/>
      <c r="D129" s="40"/>
      <c r="E129" s="40" t="s">
        <v>94</v>
      </c>
      <c r="F129" s="41">
        <v>6699.13</v>
      </c>
      <c r="G129" s="40"/>
      <c r="H129" s="122" t="s">
        <v>95</v>
      </c>
      <c r="I129" s="122"/>
      <c r="J129" s="41">
        <v>30514.03</v>
      </c>
    </row>
    <row r="130" spans="1:10" ht="30" customHeight="1" thickBot="1" x14ac:dyDescent="0.25">
      <c r="A130" s="42"/>
      <c r="B130" s="42"/>
      <c r="C130" s="42"/>
      <c r="D130" s="42"/>
      <c r="E130" s="42"/>
      <c r="F130" s="42"/>
      <c r="G130" s="42" t="s">
        <v>96</v>
      </c>
      <c r="H130" s="43">
        <v>1</v>
      </c>
      <c r="I130" s="42" t="s">
        <v>97</v>
      </c>
      <c r="J130" s="44">
        <v>30514.03</v>
      </c>
    </row>
    <row r="131" spans="1:10" ht="0.95" customHeight="1" thickTop="1" x14ac:dyDescent="0.2">
      <c r="A131" s="45"/>
      <c r="B131" s="45"/>
      <c r="C131" s="45"/>
      <c r="D131" s="45"/>
      <c r="E131" s="45"/>
      <c r="F131" s="45"/>
      <c r="G131" s="45"/>
      <c r="H131" s="45"/>
      <c r="I131" s="45"/>
      <c r="J131" s="45"/>
    </row>
    <row r="132" spans="1:10" x14ac:dyDescent="0.2">
      <c r="A132" s="46"/>
      <c r="B132" s="46"/>
      <c r="C132" s="46"/>
      <c r="D132" s="46"/>
      <c r="E132" s="46"/>
      <c r="F132" s="46"/>
      <c r="G132" s="46"/>
      <c r="H132" s="46"/>
      <c r="I132" s="46"/>
      <c r="J132" s="46"/>
    </row>
    <row r="133" spans="1:10" x14ac:dyDescent="0.2">
      <c r="A133" s="123"/>
      <c r="B133" s="123"/>
      <c r="C133" s="123"/>
      <c r="D133" s="47"/>
      <c r="E133" s="42"/>
      <c r="F133" s="116" t="s">
        <v>116</v>
      </c>
      <c r="G133" s="123"/>
      <c r="H133" s="124">
        <v>1068035.1399999999</v>
      </c>
      <c r="I133" s="123"/>
      <c r="J133" s="123"/>
    </row>
    <row r="134" spans="1:10" x14ac:dyDescent="0.2">
      <c r="A134" s="123"/>
      <c r="B134" s="123"/>
      <c r="C134" s="123"/>
      <c r="D134" s="47"/>
      <c r="E134" s="42"/>
      <c r="F134" s="116" t="s">
        <v>117</v>
      </c>
      <c r="G134" s="123"/>
      <c r="H134" s="124">
        <v>300370.71000000002</v>
      </c>
      <c r="I134" s="123"/>
      <c r="J134" s="123"/>
    </row>
    <row r="135" spans="1:10" x14ac:dyDescent="0.2">
      <c r="A135" s="123"/>
      <c r="B135" s="123"/>
      <c r="C135" s="123"/>
      <c r="D135" s="47"/>
      <c r="E135" s="42"/>
      <c r="F135" s="116" t="s">
        <v>118</v>
      </c>
      <c r="G135" s="123"/>
      <c r="H135" s="124">
        <v>1368405.85</v>
      </c>
      <c r="I135" s="123"/>
      <c r="J135" s="123"/>
    </row>
    <row r="136" spans="1:10" ht="60" customHeight="1" x14ac:dyDescent="0.2">
      <c r="A136" s="48"/>
      <c r="B136" s="48"/>
      <c r="C136" s="48"/>
      <c r="D136" s="48"/>
      <c r="E136" s="48"/>
      <c r="F136" s="48"/>
      <c r="G136" s="48"/>
      <c r="H136" s="48"/>
      <c r="I136" s="48"/>
      <c r="J136" s="48"/>
    </row>
    <row r="137" spans="1:10" ht="69.95" customHeight="1" x14ac:dyDescent="0.2">
      <c r="A137" s="125" t="s">
        <v>119</v>
      </c>
      <c r="B137" s="114"/>
      <c r="C137" s="114"/>
      <c r="D137" s="114"/>
      <c r="E137" s="114"/>
      <c r="F137" s="114"/>
      <c r="G137" s="114"/>
      <c r="H137" s="114"/>
      <c r="I137" s="114"/>
      <c r="J137" s="114"/>
    </row>
  </sheetData>
  <mergeCells count="99">
    <mergeCell ref="A137:J137"/>
    <mergeCell ref="A134:C134"/>
    <mergeCell ref="F134:G134"/>
    <mergeCell ref="H134:J134"/>
    <mergeCell ref="A135:C135"/>
    <mergeCell ref="F135:G135"/>
    <mergeCell ref="H135:J135"/>
    <mergeCell ref="E126:F126"/>
    <mergeCell ref="E127:F127"/>
    <mergeCell ref="H129:I129"/>
    <mergeCell ref="A133:C133"/>
    <mergeCell ref="F133:G133"/>
    <mergeCell ref="H133:J133"/>
    <mergeCell ref="E125:F125"/>
    <mergeCell ref="E111:F111"/>
    <mergeCell ref="E112:F112"/>
    <mergeCell ref="E113:F113"/>
    <mergeCell ref="E114:F114"/>
    <mergeCell ref="E115:F115"/>
    <mergeCell ref="F120:G120"/>
    <mergeCell ref="E121:F121"/>
    <mergeCell ref="E122:F122"/>
    <mergeCell ref="E123:F123"/>
    <mergeCell ref="E124:F124"/>
    <mergeCell ref="H117:I117"/>
    <mergeCell ref="E102:F102"/>
    <mergeCell ref="E103:F103"/>
    <mergeCell ref="E104:F104"/>
    <mergeCell ref="E105:F105"/>
    <mergeCell ref="E106:F106"/>
    <mergeCell ref="H108:I108"/>
    <mergeCell ref="H99:I99"/>
    <mergeCell ref="E84:F84"/>
    <mergeCell ref="E85:F85"/>
    <mergeCell ref="E86:F86"/>
    <mergeCell ref="E87:F87"/>
    <mergeCell ref="E88:F88"/>
    <mergeCell ref="H90:I90"/>
    <mergeCell ref="E93:F93"/>
    <mergeCell ref="E94:F94"/>
    <mergeCell ref="E95:F95"/>
    <mergeCell ref="E96:F96"/>
    <mergeCell ref="E97:F97"/>
    <mergeCell ref="F83:G83"/>
    <mergeCell ref="E63:F63"/>
    <mergeCell ref="E64:F64"/>
    <mergeCell ref="H66:I66"/>
    <mergeCell ref="E69:F69"/>
    <mergeCell ref="E70:F70"/>
    <mergeCell ref="E71:F71"/>
    <mergeCell ref="H73:I73"/>
    <mergeCell ref="E76:F76"/>
    <mergeCell ref="E77:F77"/>
    <mergeCell ref="E78:F78"/>
    <mergeCell ref="H80:I80"/>
    <mergeCell ref="E62:F62"/>
    <mergeCell ref="E42:F42"/>
    <mergeCell ref="H44:I44"/>
    <mergeCell ref="E47:F47"/>
    <mergeCell ref="E48:F48"/>
    <mergeCell ref="E49:F49"/>
    <mergeCell ref="H51:I51"/>
    <mergeCell ref="F54:G54"/>
    <mergeCell ref="E55:F55"/>
    <mergeCell ref="E56:F56"/>
    <mergeCell ref="E57:F57"/>
    <mergeCell ref="H59:I59"/>
    <mergeCell ref="E41:F41"/>
    <mergeCell ref="E21:F21"/>
    <mergeCell ref="H23:I23"/>
    <mergeCell ref="E26:F26"/>
    <mergeCell ref="E27:F27"/>
    <mergeCell ref="E28:F28"/>
    <mergeCell ref="H30:I30"/>
    <mergeCell ref="E33:F33"/>
    <mergeCell ref="E34:F34"/>
    <mergeCell ref="E35:F35"/>
    <mergeCell ref="H37:I37"/>
    <mergeCell ref="E40:F40"/>
    <mergeCell ref="E20:F20"/>
    <mergeCell ref="A3:J3"/>
    <mergeCell ref="F4:G4"/>
    <mergeCell ref="E5:F5"/>
    <mergeCell ref="E6:F6"/>
    <mergeCell ref="E7:F7"/>
    <mergeCell ref="H9:I9"/>
    <mergeCell ref="E12:F12"/>
    <mergeCell ref="E13:F13"/>
    <mergeCell ref="E14:F14"/>
    <mergeCell ref="H16:I16"/>
    <mergeCell ref="E19:F19"/>
    <mergeCell ref="C1:D1"/>
    <mergeCell ref="E1:F1"/>
    <mergeCell ref="G1:H1"/>
    <mergeCell ref="I1:J1"/>
    <mergeCell ref="C2:D2"/>
    <mergeCell ref="E2:F2"/>
    <mergeCell ref="G2:H2"/>
    <mergeCell ref="I2:J2"/>
  </mergeCells>
  <pageMargins left="0.5" right="0.5" top="1" bottom="1" header="0.5" footer="0.5"/>
  <pageSetup paperSize="9" fitToHeight="0" orientation="landscape"/>
  <headerFooter>
    <oddHeader>&amp;L &amp;CTRIBUNAL REGIONAL DO TRABALHO DA 5ª REGIÃO
CNPJ: 02.839.639/0001-90 &amp;R</oddHeader>
    <oddFooter>&amp;L &amp;CRUA DO CABRAL EDF. PRES. MÉDICI - Nazaré - Salvador / BA
(71) 3319-7153 / neaeletrica@trt5.jus.br &amp;R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2" zoomScale="85" zoomScaleNormal="85" zoomScaleSheetLayoutView="85" workbookViewId="0">
      <selection activeCell="D40" sqref="D40:D41"/>
    </sheetView>
  </sheetViews>
  <sheetFormatPr defaultRowHeight="15" x14ac:dyDescent="0.25"/>
  <cols>
    <col min="1" max="1" width="9" style="49"/>
    <col min="2" max="2" width="10.25" style="49" customWidth="1"/>
    <col min="3" max="3" width="47" style="49" customWidth="1"/>
    <col min="4" max="4" width="11.125" style="49" customWidth="1"/>
    <col min="5" max="5" width="2.375" style="49" customWidth="1"/>
    <col min="6" max="6" width="13.25" style="49" customWidth="1"/>
    <col min="7" max="8" width="9" style="49"/>
    <col min="9" max="9" width="14.125" style="49" customWidth="1"/>
    <col min="10" max="16384" width="9" style="49"/>
  </cols>
  <sheetData>
    <row r="1" spans="2:9" ht="30.75" customHeight="1" x14ac:dyDescent="0.25">
      <c r="B1" s="214" t="s">
        <v>120</v>
      </c>
      <c r="C1" s="214"/>
      <c r="D1" s="214"/>
      <c r="E1" s="214"/>
      <c r="F1" s="214"/>
      <c r="G1" s="214"/>
      <c r="H1" s="214"/>
      <c r="I1" s="214"/>
    </row>
    <row r="2" spans="2:9" ht="21" customHeight="1" x14ac:dyDescent="0.25">
      <c r="B2" s="214"/>
      <c r="C2" s="214"/>
      <c r="D2" s="214"/>
      <c r="E2" s="214"/>
      <c r="F2" s="214"/>
      <c r="G2" s="214"/>
      <c r="H2" s="214"/>
      <c r="I2" s="214"/>
    </row>
    <row r="3" spans="2:9" ht="15.75" thickBot="1" x14ac:dyDescent="0.3"/>
    <row r="4" spans="2:9" ht="15.75" customHeight="1" thickTop="1" x14ac:dyDescent="0.25">
      <c r="B4" s="215" t="s">
        <v>121</v>
      </c>
      <c r="C4" s="216"/>
      <c r="D4" s="216"/>
      <c r="E4" s="216"/>
      <c r="F4" s="217"/>
      <c r="G4" s="50"/>
      <c r="H4" s="221"/>
      <c r="I4" s="222"/>
    </row>
    <row r="5" spans="2:9" ht="15.75" thickBot="1" x14ac:dyDescent="0.3">
      <c r="B5" s="218"/>
      <c r="C5" s="219"/>
      <c r="D5" s="219"/>
      <c r="E5" s="219"/>
      <c r="F5" s="220"/>
      <c r="G5" s="51"/>
      <c r="H5" s="223"/>
      <c r="I5" s="224"/>
    </row>
    <row r="6" spans="2:9" ht="15.75" thickBot="1" x14ac:dyDescent="0.3">
      <c r="B6" s="52"/>
      <c r="C6" s="53"/>
      <c r="D6" s="53"/>
      <c r="E6" s="53"/>
      <c r="F6" s="54"/>
      <c r="G6" s="55"/>
      <c r="H6" s="223"/>
      <c r="I6" s="224"/>
    </row>
    <row r="7" spans="2:9" ht="40.5" customHeight="1" thickBot="1" x14ac:dyDescent="0.3">
      <c r="B7" s="227" t="s">
        <v>122</v>
      </c>
      <c r="C7" s="228"/>
      <c r="D7" s="229" t="s">
        <v>123</v>
      </c>
      <c r="E7" s="230"/>
      <c r="F7" s="56" t="s">
        <v>177</v>
      </c>
      <c r="G7" s="57"/>
      <c r="H7" s="223"/>
      <c r="I7" s="224"/>
    </row>
    <row r="8" spans="2:9" ht="16.5" customHeight="1" thickBot="1" x14ac:dyDescent="0.3">
      <c r="B8" s="58" t="s">
        <v>124</v>
      </c>
      <c r="C8" s="59"/>
      <c r="D8" s="229" t="s">
        <v>125</v>
      </c>
      <c r="E8" s="230"/>
      <c r="F8" s="56" t="s">
        <v>177</v>
      </c>
      <c r="G8" s="57"/>
      <c r="H8" s="225"/>
      <c r="I8" s="226"/>
    </row>
    <row r="9" spans="2:9" ht="16.5" customHeight="1" thickBot="1" x14ac:dyDescent="0.3">
      <c r="B9" s="191"/>
      <c r="C9" s="192"/>
      <c r="D9" s="192"/>
      <c r="E9" s="192"/>
      <c r="F9" s="192"/>
      <c r="G9" s="192"/>
      <c r="H9" s="192"/>
      <c r="I9" s="193"/>
    </row>
    <row r="10" spans="2:9" ht="15.75" thickBot="1" x14ac:dyDescent="0.3">
      <c r="B10" s="194" t="s">
        <v>126</v>
      </c>
      <c r="C10" s="195"/>
      <c r="D10" s="195"/>
      <c r="E10" s="195"/>
      <c r="F10" s="195"/>
      <c r="G10" s="195"/>
      <c r="H10" s="195"/>
      <c r="I10" s="196"/>
    </row>
    <row r="11" spans="2:9" ht="16.5" customHeight="1" thickBot="1" x14ac:dyDescent="0.3">
      <c r="B11" s="60"/>
      <c r="C11" s="61"/>
      <c r="D11" s="61"/>
      <c r="E11" s="61"/>
      <c r="F11" s="61"/>
      <c r="G11" s="62"/>
      <c r="H11" s="62"/>
      <c r="I11" s="63"/>
    </row>
    <row r="12" spans="2:9" ht="15.75" customHeight="1" thickBot="1" x14ac:dyDescent="0.3">
      <c r="B12" s="194" t="s">
        <v>127</v>
      </c>
      <c r="C12" s="195"/>
      <c r="D12" s="197"/>
      <c r="E12" s="61"/>
      <c r="F12" s="198" t="s">
        <v>128</v>
      </c>
      <c r="G12" s="199"/>
      <c r="H12" s="200"/>
      <c r="I12" s="201"/>
    </row>
    <row r="13" spans="2:9" ht="36.75" customHeight="1" x14ac:dyDescent="0.25">
      <c r="B13" s="206" t="s">
        <v>129</v>
      </c>
      <c r="C13" s="208" t="s">
        <v>130</v>
      </c>
      <c r="D13" s="210" t="s">
        <v>131</v>
      </c>
      <c r="E13" s="64"/>
      <c r="F13" s="202"/>
      <c r="G13" s="203"/>
      <c r="H13" s="204"/>
      <c r="I13" s="205"/>
    </row>
    <row r="14" spans="2:9" ht="15.75" thickBot="1" x14ac:dyDescent="0.3">
      <c r="B14" s="207"/>
      <c r="C14" s="209"/>
      <c r="D14" s="211"/>
      <c r="E14" s="64"/>
      <c r="F14" s="65" t="s">
        <v>132</v>
      </c>
      <c r="G14" s="212" t="s">
        <v>133</v>
      </c>
      <c r="H14" s="213"/>
      <c r="I14" s="66" t="s">
        <v>134</v>
      </c>
    </row>
    <row r="15" spans="2:9" ht="15.75" thickBot="1" x14ac:dyDescent="0.3">
      <c r="B15" s="187"/>
      <c r="C15" s="188"/>
      <c r="D15" s="188"/>
      <c r="E15" s="67"/>
      <c r="F15" s="67"/>
      <c r="G15" s="62"/>
      <c r="H15" s="62"/>
      <c r="I15" s="63"/>
    </row>
    <row r="16" spans="2:9" ht="15" customHeight="1" x14ac:dyDescent="0.25">
      <c r="B16" s="68" t="s">
        <v>135</v>
      </c>
      <c r="C16" s="180" t="s">
        <v>136</v>
      </c>
      <c r="D16" s="181"/>
      <c r="E16" s="69"/>
      <c r="F16" s="70"/>
      <c r="G16" s="189"/>
      <c r="H16" s="190"/>
      <c r="I16" s="71"/>
    </row>
    <row r="17" spans="2:9" ht="24.75" customHeight="1" x14ac:dyDescent="0.25">
      <c r="B17" s="72" t="s">
        <v>137</v>
      </c>
      <c r="C17" s="73" t="s">
        <v>138</v>
      </c>
      <c r="D17" s="74">
        <v>8.0000000000000002E-3</v>
      </c>
      <c r="E17" s="75"/>
      <c r="F17" s="76">
        <v>8.0000000000000002E-3</v>
      </c>
      <c r="G17" s="174">
        <v>8.0000000000000002E-3</v>
      </c>
      <c r="H17" s="175"/>
      <c r="I17" s="77">
        <v>0.01</v>
      </c>
    </row>
    <row r="18" spans="2:9" ht="23.25" customHeight="1" x14ac:dyDescent="0.25">
      <c r="B18" s="72" t="s">
        <v>139</v>
      </c>
      <c r="C18" s="73" t="s">
        <v>140</v>
      </c>
      <c r="D18" s="74">
        <v>9.7000000000000003E-3</v>
      </c>
      <c r="E18" s="75"/>
      <c r="F18" s="76">
        <v>9.7000000000000003E-3</v>
      </c>
      <c r="G18" s="174">
        <v>1.2699999999999999E-2</v>
      </c>
      <c r="H18" s="175"/>
      <c r="I18" s="77">
        <v>1.2699999999999999E-2</v>
      </c>
    </row>
    <row r="19" spans="2:9" ht="24" customHeight="1" x14ac:dyDescent="0.25">
      <c r="B19" s="72" t="s">
        <v>141</v>
      </c>
      <c r="C19" s="73" t="s">
        <v>142</v>
      </c>
      <c r="D19" s="74">
        <v>5.8999999999999999E-3</v>
      </c>
      <c r="E19" s="75"/>
      <c r="F19" s="76">
        <v>5.8999999999999999E-3</v>
      </c>
      <c r="G19" s="174">
        <v>1.23E-2</v>
      </c>
      <c r="H19" s="175"/>
      <c r="I19" s="77">
        <v>1.3899999999999999E-2</v>
      </c>
    </row>
    <row r="20" spans="2:9" ht="15.75" customHeight="1" x14ac:dyDescent="0.25">
      <c r="B20" s="72" t="s">
        <v>143</v>
      </c>
      <c r="C20" s="73" t="s">
        <v>144</v>
      </c>
      <c r="D20" s="74">
        <v>0.03</v>
      </c>
      <c r="E20" s="75"/>
      <c r="F20" s="76">
        <v>0.03</v>
      </c>
      <c r="G20" s="174">
        <v>0.04</v>
      </c>
      <c r="H20" s="175"/>
      <c r="I20" s="77">
        <v>5.5E-2</v>
      </c>
    </row>
    <row r="21" spans="2:9" ht="15.75" thickBot="1" x14ac:dyDescent="0.3">
      <c r="B21" s="137" t="s">
        <v>145</v>
      </c>
      <c r="C21" s="138"/>
      <c r="D21" s="78">
        <f>SUM(D17:D20)</f>
        <v>5.3599999999999995E-2</v>
      </c>
      <c r="E21" s="79"/>
      <c r="F21" s="80"/>
      <c r="G21" s="176"/>
      <c r="H21" s="177"/>
      <c r="I21" s="81"/>
    </row>
    <row r="22" spans="2:9" ht="15.75" thickBot="1" x14ac:dyDescent="0.3">
      <c r="B22" s="178"/>
      <c r="C22" s="179"/>
      <c r="D22" s="179"/>
      <c r="E22" s="82"/>
      <c r="F22" s="75"/>
      <c r="G22" s="75"/>
      <c r="H22" s="75"/>
      <c r="I22" s="83"/>
    </row>
    <row r="23" spans="2:9" ht="15" customHeight="1" x14ac:dyDescent="0.25">
      <c r="B23" s="68" t="s">
        <v>146</v>
      </c>
      <c r="C23" s="180" t="s">
        <v>147</v>
      </c>
      <c r="D23" s="181"/>
      <c r="E23" s="69"/>
      <c r="F23" s="84"/>
      <c r="G23" s="185"/>
      <c r="H23" s="186"/>
      <c r="I23" s="85"/>
    </row>
    <row r="24" spans="2:9" x14ac:dyDescent="0.25">
      <c r="B24" s="72" t="s">
        <v>148</v>
      </c>
      <c r="C24" s="73" t="s">
        <v>149</v>
      </c>
      <c r="D24" s="86">
        <v>6.5000000000000002E-2</v>
      </c>
      <c r="E24" s="75"/>
      <c r="F24" s="76">
        <v>6.1600000000000002E-2</v>
      </c>
      <c r="G24" s="174">
        <v>7.3999999999999996E-2</v>
      </c>
      <c r="H24" s="175"/>
      <c r="I24" s="77">
        <v>8.9599999999999999E-2</v>
      </c>
    </row>
    <row r="25" spans="2:9" ht="15.75" thickBot="1" x14ac:dyDescent="0.3">
      <c r="B25" s="137" t="s">
        <v>150</v>
      </c>
      <c r="C25" s="138"/>
      <c r="D25" s="78">
        <f>SUM(D24)</f>
        <v>6.5000000000000002E-2</v>
      </c>
      <c r="E25" s="79"/>
      <c r="F25" s="80"/>
      <c r="G25" s="176"/>
      <c r="H25" s="177"/>
      <c r="I25" s="81"/>
    </row>
    <row r="26" spans="2:9" ht="15.75" thickBot="1" x14ac:dyDescent="0.3">
      <c r="B26" s="178"/>
      <c r="C26" s="179"/>
      <c r="D26" s="179"/>
      <c r="E26" s="82"/>
      <c r="F26" s="75"/>
      <c r="G26" s="75"/>
      <c r="H26" s="75"/>
      <c r="I26" s="83"/>
    </row>
    <row r="27" spans="2:9" ht="15" customHeight="1" x14ac:dyDescent="0.25">
      <c r="B27" s="68" t="s">
        <v>151</v>
      </c>
      <c r="C27" s="180" t="s">
        <v>152</v>
      </c>
      <c r="D27" s="181"/>
      <c r="E27" s="69"/>
      <c r="F27" s="182" t="s">
        <v>153</v>
      </c>
      <c r="G27" s="183"/>
      <c r="H27" s="183"/>
      <c r="I27" s="184"/>
    </row>
    <row r="28" spans="2:9" ht="15" customHeight="1" x14ac:dyDescent="0.25">
      <c r="B28" s="72" t="s">
        <v>154</v>
      </c>
      <c r="C28" s="73" t="s">
        <v>155</v>
      </c>
      <c r="D28" s="74">
        <f>1.65%*0.8</f>
        <v>1.3200000000000002E-2</v>
      </c>
      <c r="E28" s="75"/>
      <c r="F28" s="160" t="s">
        <v>156</v>
      </c>
      <c r="G28" s="162" t="s">
        <v>157</v>
      </c>
      <c r="H28" s="162"/>
      <c r="I28" s="164" t="s">
        <v>158</v>
      </c>
    </row>
    <row r="29" spans="2:9" ht="15.75" thickBot="1" x14ac:dyDescent="0.3">
      <c r="B29" s="72" t="s">
        <v>159</v>
      </c>
      <c r="C29" s="73" t="s">
        <v>160</v>
      </c>
      <c r="D29" s="74">
        <f>7.6%*0.8</f>
        <v>6.08E-2</v>
      </c>
      <c r="E29" s="75"/>
      <c r="F29" s="161"/>
      <c r="G29" s="163"/>
      <c r="H29" s="163"/>
      <c r="I29" s="165"/>
    </row>
    <row r="30" spans="2:9" ht="15.75" thickBot="1" x14ac:dyDescent="0.3">
      <c r="B30" s="166" t="s">
        <v>161</v>
      </c>
      <c r="C30" s="168" t="s">
        <v>162</v>
      </c>
      <c r="D30" s="170">
        <f>I31</f>
        <v>0.05</v>
      </c>
      <c r="E30" s="75"/>
      <c r="F30" s="87"/>
      <c r="G30" s="75"/>
      <c r="H30" s="75"/>
      <c r="I30" s="83"/>
    </row>
    <row r="31" spans="2:9" ht="15.75" thickBot="1" x14ac:dyDescent="0.3">
      <c r="B31" s="167"/>
      <c r="C31" s="169"/>
      <c r="D31" s="171"/>
      <c r="E31" s="75"/>
      <c r="F31" s="88">
        <v>0.05</v>
      </c>
      <c r="G31" s="172">
        <v>1</v>
      </c>
      <c r="H31" s="173"/>
      <c r="I31" s="89">
        <f>F31*G31</f>
        <v>0.05</v>
      </c>
    </row>
    <row r="32" spans="2:9" ht="15.75" thickBot="1" x14ac:dyDescent="0.3">
      <c r="B32" s="90" t="s">
        <v>163</v>
      </c>
      <c r="C32" s="91" t="s">
        <v>164</v>
      </c>
      <c r="D32" s="92">
        <v>0</v>
      </c>
      <c r="E32" s="75"/>
      <c r="F32" s="75"/>
      <c r="G32" s="136"/>
      <c r="H32" s="136"/>
      <c r="I32" s="83"/>
    </row>
    <row r="33" spans="1:9" ht="15.75" customHeight="1" thickBot="1" x14ac:dyDescent="0.3">
      <c r="B33" s="137" t="s">
        <v>165</v>
      </c>
      <c r="C33" s="138"/>
      <c r="D33" s="78">
        <f>SUM(D28:D32)</f>
        <v>0.124</v>
      </c>
      <c r="E33" s="79"/>
      <c r="F33" s="139" t="s">
        <v>166</v>
      </c>
      <c r="G33" s="140"/>
      <c r="H33" s="140"/>
      <c r="I33" s="141"/>
    </row>
    <row r="34" spans="1:9" x14ac:dyDescent="0.25">
      <c r="B34" s="148"/>
      <c r="C34" s="149"/>
      <c r="D34" s="149"/>
      <c r="E34" s="93"/>
      <c r="F34" s="142"/>
      <c r="G34" s="143"/>
      <c r="H34" s="143"/>
      <c r="I34" s="144"/>
    </row>
    <row r="35" spans="1:9" ht="15" customHeight="1" x14ac:dyDescent="0.25">
      <c r="B35" s="150" t="s">
        <v>167</v>
      </c>
      <c r="C35" s="151"/>
      <c r="D35" s="151"/>
      <c r="E35" s="94"/>
      <c r="F35" s="142"/>
      <c r="G35" s="143"/>
      <c r="H35" s="143"/>
      <c r="I35" s="144"/>
    </row>
    <row r="36" spans="1:9" ht="15.75" thickBot="1" x14ac:dyDescent="0.3">
      <c r="B36" s="95"/>
      <c r="C36" s="93"/>
      <c r="D36" s="93"/>
      <c r="E36" s="93"/>
      <c r="F36" s="142"/>
      <c r="G36" s="143"/>
      <c r="H36" s="143"/>
      <c r="I36" s="144"/>
    </row>
    <row r="37" spans="1:9" ht="15.75" thickBot="1" x14ac:dyDescent="0.3">
      <c r="B37" s="152" t="s">
        <v>168</v>
      </c>
      <c r="C37" s="153"/>
      <c r="D37" s="154"/>
      <c r="E37" s="96"/>
      <c r="F37" s="145"/>
      <c r="G37" s="146"/>
      <c r="H37" s="146"/>
      <c r="I37" s="147"/>
    </row>
    <row r="38" spans="1:9" ht="15.75" thickBot="1" x14ac:dyDescent="0.3">
      <c r="B38" s="155"/>
      <c r="C38" s="156"/>
      <c r="D38" s="157"/>
      <c r="E38" s="96"/>
      <c r="F38" s="97" t="s">
        <v>169</v>
      </c>
      <c r="G38" s="158" t="s">
        <v>133</v>
      </c>
      <c r="H38" s="159"/>
      <c r="I38" s="98" t="s">
        <v>170</v>
      </c>
    </row>
    <row r="39" spans="1:9" ht="15.75" thickBot="1" x14ac:dyDescent="0.3">
      <c r="B39" s="99"/>
      <c r="C39" s="100"/>
      <c r="D39" s="101"/>
      <c r="E39" s="101"/>
      <c r="F39" s="101"/>
      <c r="G39" s="62"/>
      <c r="H39" s="62"/>
      <c r="I39" s="63"/>
    </row>
    <row r="40" spans="1:9" ht="15.75" thickBot="1" x14ac:dyDescent="0.3">
      <c r="B40" s="126" t="s">
        <v>171</v>
      </c>
      <c r="C40" s="127"/>
      <c r="D40" s="130">
        <f>(((1+D20+D17+D18)*(1+D19)*(1+D25))/(1-D33))-1</f>
        <v>0.28125995770547951</v>
      </c>
      <c r="E40" s="102"/>
      <c r="F40" s="103">
        <v>0.2034</v>
      </c>
      <c r="G40" s="132">
        <v>0.22120000000000001</v>
      </c>
      <c r="H40" s="133"/>
      <c r="I40" s="104">
        <v>0.25</v>
      </c>
    </row>
    <row r="41" spans="1:9" ht="15.75" thickBot="1" x14ac:dyDescent="0.3">
      <c r="B41" s="128"/>
      <c r="C41" s="129"/>
      <c r="D41" s="131"/>
      <c r="E41" s="105"/>
      <c r="F41" s="105"/>
      <c r="G41" s="106"/>
      <c r="H41" s="106"/>
      <c r="I41" s="107"/>
    </row>
    <row r="42" spans="1:9" ht="15.75" thickTop="1" x14ac:dyDescent="0.25"/>
    <row r="48" spans="1:9" ht="98.25" customHeight="1" x14ac:dyDescent="0.25">
      <c r="A48" s="134" t="s">
        <v>172</v>
      </c>
      <c r="B48" s="134"/>
      <c r="C48" s="135" t="s">
        <v>173</v>
      </c>
      <c r="D48" s="135"/>
      <c r="E48" s="135"/>
      <c r="F48" s="135"/>
      <c r="G48" s="135"/>
      <c r="H48" s="135"/>
      <c r="I48" s="135"/>
    </row>
    <row r="49" spans="1:9" ht="71.25" customHeight="1" x14ac:dyDescent="0.25">
      <c r="A49" s="134"/>
      <c r="B49" s="134"/>
      <c r="C49" s="135" t="s">
        <v>174</v>
      </c>
      <c r="D49" s="135"/>
      <c r="E49" s="135"/>
      <c r="F49" s="135"/>
      <c r="G49" s="135"/>
      <c r="H49" s="135"/>
      <c r="I49" s="135"/>
    </row>
    <row r="50" spans="1:9" ht="51" customHeight="1" x14ac:dyDescent="0.25">
      <c r="A50" s="134"/>
      <c r="B50" s="134"/>
      <c r="C50" s="135" t="s">
        <v>175</v>
      </c>
      <c r="D50" s="135"/>
      <c r="E50" s="135"/>
      <c r="F50" s="135"/>
      <c r="G50" s="135"/>
      <c r="H50" s="135"/>
      <c r="I50" s="135"/>
    </row>
    <row r="51" spans="1:9" ht="229.5" customHeight="1" x14ac:dyDescent="0.25">
      <c r="A51" s="134"/>
      <c r="B51" s="134"/>
      <c r="C51" s="135" t="s">
        <v>176</v>
      </c>
      <c r="D51" s="135"/>
      <c r="E51" s="135"/>
      <c r="F51" s="135"/>
      <c r="G51" s="135"/>
      <c r="H51" s="135"/>
      <c r="I51" s="135"/>
    </row>
  </sheetData>
  <mergeCells count="54">
    <mergeCell ref="B1:I2"/>
    <mergeCell ref="B4:F5"/>
    <mergeCell ref="H4:I8"/>
    <mergeCell ref="B7:C7"/>
    <mergeCell ref="D7:E7"/>
    <mergeCell ref="D8:E8"/>
    <mergeCell ref="G19:H19"/>
    <mergeCell ref="B9:I9"/>
    <mergeCell ref="B10:I10"/>
    <mergeCell ref="B12:D12"/>
    <mergeCell ref="F12:I13"/>
    <mergeCell ref="B13:B14"/>
    <mergeCell ref="C13:C14"/>
    <mergeCell ref="D13:D14"/>
    <mergeCell ref="G14:H14"/>
    <mergeCell ref="B15:D15"/>
    <mergeCell ref="C16:D16"/>
    <mergeCell ref="G16:H16"/>
    <mergeCell ref="G17:H17"/>
    <mergeCell ref="G18:H18"/>
    <mergeCell ref="G20:H20"/>
    <mergeCell ref="B21:C21"/>
    <mergeCell ref="G21:H21"/>
    <mergeCell ref="B22:D22"/>
    <mergeCell ref="C23:D23"/>
    <mergeCell ref="G23:H23"/>
    <mergeCell ref="G24:H24"/>
    <mergeCell ref="B25:C25"/>
    <mergeCell ref="G25:H25"/>
    <mergeCell ref="B26:D26"/>
    <mergeCell ref="C27:D27"/>
    <mergeCell ref="F27:I27"/>
    <mergeCell ref="F28:F29"/>
    <mergeCell ref="G28:H29"/>
    <mergeCell ref="I28:I29"/>
    <mergeCell ref="B30:B31"/>
    <mergeCell ref="C30:C31"/>
    <mergeCell ref="D30:D31"/>
    <mergeCell ref="G31:H31"/>
    <mergeCell ref="G32:H32"/>
    <mergeCell ref="B33:C33"/>
    <mergeCell ref="F33:I37"/>
    <mergeCell ref="B34:D34"/>
    <mergeCell ref="B35:D35"/>
    <mergeCell ref="B37:D38"/>
    <mergeCell ref="G38:H38"/>
    <mergeCell ref="B40:C41"/>
    <mergeCell ref="D40:D41"/>
    <mergeCell ref="G40:H40"/>
    <mergeCell ref="A48:B51"/>
    <mergeCell ref="C48:I48"/>
    <mergeCell ref="C49:I49"/>
    <mergeCell ref="C50:I50"/>
    <mergeCell ref="C51:I51"/>
  </mergeCells>
  <conditionalFormatting sqref="F6:G6 C6:D6 B6:B8 B4 C8 F7:F8">
    <cfRule type="cellIs" dxfId="0" priority="1" stopIfTrue="1" operator="equal">
      <formula>0</formula>
    </cfRule>
  </conditionalFormatting>
  <printOptions horizontalCentered="1"/>
  <pageMargins left="0.51181102362204722" right="0.51181102362204722" top="0.78740157480314965" bottom="0.78740157480314965" header="0.31496062992125984" footer="0.31496062992125984"/>
  <pageSetup paperSize="9" scale="61" orientation="portrait" r:id="rId1"/>
  <colBreaks count="1" manualBreakCount="1">
    <brk id="10"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Orçamento Sintético</vt:lpstr>
      <vt:lpstr>Orçamento Analítico</vt:lpstr>
      <vt:lpstr>BDI </vt:lpstr>
      <vt:lpstr>'BDI '!Area_de_impressao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Vanderlan Almeida Fontes</cp:lastModifiedBy>
  <cp:revision>0</cp:revision>
  <dcterms:created xsi:type="dcterms:W3CDTF">2023-04-20T15:45:48Z</dcterms:created>
  <dcterms:modified xsi:type="dcterms:W3CDTF">2023-04-26T11:48:29Z</dcterms:modified>
</cp:coreProperties>
</file>